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5521" windowWidth="11820" windowHeight="6435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<sst xmlns="http://schemas.openxmlformats.org/spreadsheetml/2006/main" count="1105" uniqueCount="281">
  <si>
    <t>Сумма (тыс. руб.)</t>
  </si>
  <si>
    <t>Общее образование</t>
  </si>
  <si>
    <t>ИТОГО</t>
  </si>
  <si>
    <t>Администрация муниципального района Большеглушицкий Самарской области</t>
  </si>
  <si>
    <t>0 1</t>
  </si>
  <si>
    <t>0 2</t>
  </si>
  <si>
    <t>Руководство и управление в сфере установленных функций органов  государственной власти субъектов Российской Федерации и органов местного самоуправления</t>
  </si>
  <si>
    <t>0 4</t>
  </si>
  <si>
    <t>Р</t>
  </si>
  <si>
    <t>ПР</t>
  </si>
  <si>
    <t>ЦСР</t>
  </si>
  <si>
    <t>ВР</t>
  </si>
  <si>
    <t>Мобилизационная подготовка экономики</t>
  </si>
  <si>
    <t>209   0000</t>
  </si>
  <si>
    <t>0 3</t>
  </si>
  <si>
    <t>0 9</t>
  </si>
  <si>
    <t xml:space="preserve">Мероприятия по предупреждению и ликвидации последствий чрезвычайных ситуаций и стихийных бедствий </t>
  </si>
  <si>
    <t>218   0000</t>
  </si>
  <si>
    <t>0 7</t>
  </si>
  <si>
    <t>421   0000</t>
  </si>
  <si>
    <t>Школы-детские сады, школы начальные, неполные средние и средние</t>
  </si>
  <si>
    <t>423   0000</t>
  </si>
  <si>
    <t>Учреждения по внешкольной работе с детьми</t>
  </si>
  <si>
    <t>Молодежная политика и оздоровление детей</t>
  </si>
  <si>
    <t>0 8</t>
  </si>
  <si>
    <t>1 0</t>
  </si>
  <si>
    <t>Социальное обеспечение населения</t>
  </si>
  <si>
    <t>0 6</t>
  </si>
  <si>
    <t>002   0000</t>
  </si>
  <si>
    <t>0 5</t>
  </si>
  <si>
    <t xml:space="preserve">102   0000 </t>
  </si>
  <si>
    <t>Бюджетные инвестиции в объекты капитального строительства, не включенные в целевые программы</t>
  </si>
  <si>
    <t>440   0000</t>
  </si>
  <si>
    <t>Культура</t>
  </si>
  <si>
    <t>Дворцы и дома культуры, другие учреждения культуры и средства массовой информации</t>
  </si>
  <si>
    <t>516   0000</t>
  </si>
  <si>
    <t>Выравнивание бюджетной обеспеченности</t>
  </si>
  <si>
    <t>441   0000</t>
  </si>
  <si>
    <t>442   0000</t>
  </si>
  <si>
    <t>Библиотеки</t>
  </si>
  <si>
    <t>520   0000</t>
  </si>
  <si>
    <t>Другие общегосударственные вопросы</t>
  </si>
  <si>
    <t>Другие  вопросы в области жилищно-коммунального хозяйства</t>
  </si>
  <si>
    <t>Музеи и постоянные выставки</t>
  </si>
  <si>
    <t>Социальное обслуживание населения</t>
  </si>
  <si>
    <t>Муниципальное Учреждение Финансовое управление администрации муниципального района Большеглушицкий Самарской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</si>
  <si>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</si>
  <si>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</si>
  <si>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002   0400</t>
  </si>
  <si>
    <t xml:space="preserve">Центральный аппарат </t>
  </si>
  <si>
    <t>421   9900</t>
  </si>
  <si>
    <t>423   9900</t>
  </si>
  <si>
    <t>Обеспечение деятельности подведомственных учреждений</t>
  </si>
  <si>
    <t>440   9900</t>
  </si>
  <si>
    <t>441   9900</t>
  </si>
  <si>
    <t>442   9900</t>
  </si>
  <si>
    <t>Охрана семьи  и детства</t>
  </si>
  <si>
    <t xml:space="preserve">Иные безвозмездные и безвозвратные перечисления </t>
  </si>
  <si>
    <t>520   1300</t>
  </si>
  <si>
    <t>Содержание ребенка в семье опекуна и приемной семье, а также оплата труда приемного родителя</t>
  </si>
  <si>
    <t>002   0300</t>
  </si>
  <si>
    <t>Глава муниципального образования</t>
  </si>
  <si>
    <t>Центральный аппарат</t>
  </si>
  <si>
    <t>Реализация государственных функций по мобилизационной подготовке  экономики</t>
  </si>
  <si>
    <t>209   0100</t>
  </si>
  <si>
    <t>Мероприятия  по обеспечению мобилизационной готовности экономики</t>
  </si>
  <si>
    <t>218   0100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</si>
  <si>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</si>
  <si>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516   0100</t>
  </si>
  <si>
    <t>516   0130</t>
  </si>
  <si>
    <t>изменения (+;-)</t>
  </si>
  <si>
    <t xml:space="preserve">Код главного распорядителя бюджетных средств </t>
  </si>
  <si>
    <t>Наименование главного распорядителя средств местного бюджета, раздела, подраздела, целевой статьи, вида расходов</t>
  </si>
  <si>
    <t>090  0200</t>
  </si>
  <si>
    <t>Оценка недвижимости, признание прав и регулирование отношений по государственной и муниципальной собственности</t>
  </si>
  <si>
    <t>090  0000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</si>
  <si>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</si>
  <si>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Выполнение других обязательств государства</t>
  </si>
  <si>
    <t>092  0300</t>
  </si>
  <si>
    <t>092  0000</t>
  </si>
  <si>
    <t>Реализация государственных функций, связанных с общегосударственным управлением</t>
  </si>
  <si>
    <t>452  9900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</si>
  <si>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</si>
  <si>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деятельности подведомственных учреждений 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</si>
  <si>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</si>
  <si>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</si>
  <si>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</si>
  <si>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 xml:space="preserve">102   0100 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</si>
  <si>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</si>
  <si>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102   0102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</si>
  <si>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</si>
  <si>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102   0102 </t>
  </si>
  <si>
    <t>Организационно-воспитательная работа с молодежью</t>
  </si>
  <si>
    <t>Пенсионное обеспечение</t>
  </si>
  <si>
    <t>491  0000</t>
  </si>
  <si>
    <t>Доплаты к пенсиям, дополнительное пенсионное обеспечение</t>
  </si>
  <si>
    <t>491  0100</t>
  </si>
  <si>
    <t>Доплаты к пенсиям государственных служащих субъектов Российской Федерации и муниципальных служащих</t>
  </si>
  <si>
    <t>432   0000</t>
  </si>
  <si>
    <t>Мероприятия по проведению оздоровительной кампании детей</t>
  </si>
  <si>
    <t>Оздоровление детей</t>
  </si>
  <si>
    <t>431  0000</t>
  </si>
  <si>
    <t>521  1000</t>
  </si>
  <si>
    <t>Выполнение передаваемых полномочий органами местного самоуправления по поддержке сельскохозяйственного производства</t>
  </si>
  <si>
    <t>521  0100</t>
  </si>
  <si>
    <t xml:space="preserve">Исполнение переданных полномочий по организации деятельности архивной службы </t>
  </si>
  <si>
    <t>521  0400</t>
  </si>
  <si>
    <t xml:space="preserve">Исполнение переданных полномочий по организации  деятельности административной комиссии </t>
  </si>
  <si>
    <t>521  0800</t>
  </si>
  <si>
    <t>Исполнение переданных полномочий по организации деятельности службы охраны труда</t>
  </si>
  <si>
    <t>521  0700</t>
  </si>
  <si>
    <t>Исполнение переданных полномочий по социальной поддержки населения и осуществление деятельности по опеке и попечительству над совершеннолетними гражданами</t>
  </si>
  <si>
    <t>521  0200</t>
  </si>
  <si>
    <t>Исполнение переданных полномочий по социальному обслуживанию и социальной поддержки семьи, материнства и детства по организации и осуществлению опеки, попечительства над несовершеннолетними гражданами</t>
  </si>
  <si>
    <t xml:space="preserve">Исполнение переданных полномочий по предоставлению дотаций поселениям </t>
  </si>
  <si>
    <t>Бюджетные инвестиции (за счет безвозмездных поступлений)</t>
  </si>
  <si>
    <t xml:space="preserve">Исполнение переданных полномочий по организации деятельности экологической службы </t>
  </si>
  <si>
    <t>Дотации на выравнивание бюджетной обеспеченности субъектов Российской Федерации и муниципальных образований</t>
  </si>
  <si>
    <t>Массовый спорт</t>
  </si>
  <si>
    <t>1 3</t>
  </si>
  <si>
    <t>002   9900</t>
  </si>
  <si>
    <t xml:space="preserve">Другие вопросы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</si>
  <si>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</si>
  <si>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</si>
  <si>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092       0300</t>
  </si>
  <si>
    <t>Другие вопросы в области социальной политики</t>
  </si>
  <si>
    <t>247       0000</t>
  </si>
  <si>
    <t>Реализация других функций, связанных с обеспечением национальной безопасности и правоохранительной деятельности</t>
  </si>
  <si>
    <t>432   0400</t>
  </si>
  <si>
    <t>1 2</t>
  </si>
  <si>
    <t>456        0000</t>
  </si>
  <si>
    <t>Периодическая печать</t>
  </si>
  <si>
    <t>Периодическая печать и издательства</t>
  </si>
  <si>
    <t>0 0</t>
  </si>
  <si>
    <t>Образование</t>
  </si>
  <si>
    <t>Жилищное  и коммунальное хозяйство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</si>
  <si>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</si>
  <si>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</si>
  <si>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</si>
  <si>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</si>
  <si>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</si>
  <si>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</si>
  <si>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</si>
  <si>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</si>
  <si>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431       9900</t>
  </si>
  <si>
    <t>452       9900</t>
  </si>
  <si>
    <t>452       0000</t>
  </si>
  <si>
    <t>Централизованные бухгалтерии</t>
  </si>
  <si>
    <t>Резервные фонды</t>
  </si>
  <si>
    <t>070   0000</t>
  </si>
  <si>
    <t>070   0500</t>
  </si>
  <si>
    <t>Резервные фонды местных администраций</t>
  </si>
  <si>
    <t xml:space="preserve">0 4 </t>
  </si>
  <si>
    <t>Муниципальное Учреждение Управление сельского хозяйства администрации муниципального района Большеглушицкий Самарской области</t>
  </si>
  <si>
    <t>Муниципальное казенное учреждение Управление  культуры  муниципального района Большеглушицкий Самарской области</t>
  </si>
  <si>
    <t>Муниципальное Учреждение Управление  по вопросам семьи и демографии администрации муниципального района Большеглушицкий Самарской области</t>
  </si>
  <si>
    <t xml:space="preserve"> 0 8</t>
  </si>
  <si>
    <t>002  0400</t>
  </si>
  <si>
    <t>Национальная оборона</t>
  </si>
  <si>
    <t>Муниципальное учреждение "Управление социальной защиты населения администрации муниципального района Большеглушицкий Самарской области"</t>
  </si>
  <si>
    <t>Сумма (тыс.руб.)</t>
  </si>
  <si>
    <t>Муниципальное учреждение Контрольно-счетная палата муниципального района Большеглушицкий Самарской области</t>
  </si>
  <si>
    <t xml:space="preserve"> </t>
  </si>
  <si>
    <t xml:space="preserve">Всего </t>
  </si>
  <si>
    <t>в том числе за счет безвомезездных поступлений</t>
  </si>
  <si>
    <t>к Решению Собрания представителей муниципального района Большеглушицкий Самарской области "О бюджете муниципального района Большеглушицкий Самарской области  на 2014 год и на плановый период 2015 и 2016 годов"</t>
  </si>
  <si>
    <t>315  0203</t>
  </si>
  <si>
    <t>Содержание автомобильных дорог  общего пользования</t>
  </si>
  <si>
    <t>Жилищное хозяйство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</si>
  <si>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</si>
  <si>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Благоустройство</t>
  </si>
  <si>
    <t>600       0500</t>
  </si>
  <si>
    <t>Прочие мероприятия по благоустройству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</si>
  <si>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</si>
  <si>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Предоставление  субсидий на 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  в целях возмещения части затрат в связи с производством сельскохозяйственной продукции в части расходов на реализацию продукции животноводства и птицеводства</t>
  </si>
  <si>
    <t>218  0001</t>
  </si>
  <si>
    <t>Финансирование расходных обязательств по вопросам местного значения  по участию в предупреждении чрезвычайных ситуаций</t>
  </si>
  <si>
    <t>Финансирование расходных обязательств по вопросам местного значения  с учетом выполнения показателей социально-экономического развития в области культуры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</si>
  <si>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</si>
  <si>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</si>
  <si>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</si>
  <si>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</si>
  <si>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 бюджетным учреждениям</t>
  </si>
  <si>
    <t>Резервные средства</t>
  </si>
  <si>
    <t>Дотации</t>
  </si>
  <si>
    <t>Дотации (за счет безвозмездных поступлений)</t>
  </si>
  <si>
    <t>Дорожное хозяйство (дорожные фонды)</t>
  </si>
  <si>
    <t xml:space="preserve">Бюджетные инвестиции 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</si>
  <si>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</si>
  <si>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автономным учреждениям</t>
  </si>
  <si>
    <t>Публичные нормативные социальные выплаты гражданам</t>
  </si>
  <si>
    <t>701  0000</t>
  </si>
  <si>
    <t>702   0000</t>
  </si>
  <si>
    <t>717  0000</t>
  </si>
  <si>
    <t>722   0000</t>
  </si>
  <si>
    <t>725   0000</t>
  </si>
  <si>
    <t>Иные закупки товаров, работ и услуг для обеспечения государственных (муниципальных) нужд ( за счет безвозмездных поступлений)</t>
  </si>
  <si>
    <t>Расходы на выплаты персоналу государственных (муниципальных) органов (за счет безвозмездных поступлений)</t>
  </si>
  <si>
    <t>Иные закупки товаров, работ и услуг для обеспечения государственных (муниципальных) нужд (за счет безвозмездных поступлений)</t>
  </si>
  <si>
    <t>Уплата налогов, сборов и иных платежей (за счет безвозмездных поступлений)</t>
  </si>
  <si>
    <t>719      0000</t>
  </si>
  <si>
    <t xml:space="preserve">Иные закупки товаров, работ и услуг для обеспечения государственных (муниципальных) нужд </t>
  </si>
  <si>
    <t>Публичные нормативные социальные выплаты гражданам (за счет безвозмездных поступлений)</t>
  </si>
  <si>
    <t>Исполнение переданных полномочий по обеспечению жильем отдельных категорий граждан</t>
  </si>
  <si>
    <t>Обеспечение пожарной безопасности</t>
  </si>
  <si>
    <t>Обеспечение других функций, связанных с обеспечением национальной безопасности и правоохранительной деятельности</t>
  </si>
  <si>
    <t>720      0000</t>
  </si>
  <si>
    <t>728     0000</t>
  </si>
  <si>
    <t>728      0000</t>
  </si>
  <si>
    <t>719  0000</t>
  </si>
  <si>
    <t>Софинансирование расходных обязательств по вопросам местного значения  с учетом выполнения показателей социально-экономического развития на исполнение отдельных переданных государственных полномочий по поддержки сельскохозяйственного производства</t>
  </si>
  <si>
    <t>Распределение бюджетных ассигнований по разделам, подразделам, целевым статьям и подгруппам видов расходов классификации расходов бюджета муниципального района Большеглушицкий Самарской области на 2014 год</t>
  </si>
  <si>
    <t xml:space="preserve">Финансирование расходных обязательств по вопросам местного значения  с учетом выполнения показателей социально-экономического развития </t>
  </si>
  <si>
    <t xml:space="preserve">Финансирование расходных обязательств по вопросам местного значения  с учетом выполнения показателей социально-экономического развития в области образования </t>
  </si>
  <si>
    <t>Предоставление  субсидий на 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  в целях возмещения части затрат в связи с производством сельскохозяйственной продукции в части расходов на продукцию растениеводства</t>
  </si>
  <si>
    <t>Предоставление  субсидий на 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  в целях возмещения части расходов на приобретение скота молочного направления</t>
  </si>
  <si>
    <t>618  0000</t>
  </si>
  <si>
    <t>Собрание представителей муниципального района Большеглушицкий Самарской области</t>
  </si>
  <si>
    <t>Функционирование законодательных (представительных) органов  государственной власти  и(представительных органов муниципальных образований</t>
  </si>
  <si>
    <t>Представительный орган муниципального образования</t>
  </si>
  <si>
    <t xml:space="preserve">002  1100 </t>
  </si>
  <si>
    <t>705  0000</t>
  </si>
  <si>
    <t xml:space="preserve">705  0000 </t>
  </si>
  <si>
    <t>Другие вопросы в оласти образования</t>
  </si>
  <si>
    <t>Проведение капитального ремонта находящихся в муниципальной собственности зданий, занимаемых государственными и муниципальными образовательными учреждениями, и благоустройству прилегающих к ним территорий</t>
  </si>
  <si>
    <t>624   7700</t>
  </si>
  <si>
    <t>"Приложение № 6</t>
  </si>
  <si>
    <t>";</t>
  </si>
  <si>
    <t>Муниципальная программа "Развитие малого и среднего предпринимательства в муниципальном районе Большеглушицкий Самарской области до 2016 года"</t>
  </si>
  <si>
    <t>Муниципальная программа "Молодой семье - доступное жильё " на 2013-2015 годы</t>
  </si>
  <si>
    <t xml:space="preserve">Муниципальная программа Социальная поддержка инвалидов муниципального района Большеглушицкий Самарской области на 2014-2018 годы </t>
  </si>
  <si>
    <t>Муниципальная программа "Обеспечение безбарьерной среды  жизнедеятельности маломобильных групп населения муниципального района Большеглушицкий Самарской области"на 2012-2017 годы</t>
  </si>
  <si>
    <t>Муниципальная программа "Молодое поколение муниципального района Большеглушицкий Самарской области на 2012-2014годы"</t>
  </si>
  <si>
    <t>Муниципальная программа "Развитие физической культуры и спорта на территории  муниципального  района Большеглушицкий Самарской области на 2012-2016 годы"</t>
  </si>
  <si>
    <t>Муниципальная программа "Ветераны муниципального района Большеглушицкий Самарской области" на 2012-2016годы</t>
  </si>
  <si>
    <t>Муниципальная программа "Развитие социально-культурной деятельности в учреждениях культуры муниципального района Большеглушицкий"на 2011-2018 годы</t>
  </si>
  <si>
    <t>Обеспечение жилыми помещениями граждан, проработавших в тылу в период Великой Отечественной войны</t>
  </si>
  <si>
    <t>Обеспечение жильем отдельных катерогий граждан, установленных Федеральным законом от12.01.1995 №5 - ФЗ "О ветеранах" в соответствии  с Указом Президента Российской Федерации от 07.05.2008 № 714 "Об обеспечении жильём ветеранов  Великой Отечественной войны 1941-1945 годов"</t>
  </si>
  <si>
    <t>505       3401</t>
  </si>
  <si>
    <t>Обеспечение предоставления жилых помещений детям-сиротам и  детям, оставшимся без попечения родителей, 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</si>
  <si>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 в семью</t>
  </si>
  <si>
    <t>Муниципальная программа  мер по противодействию незаконному обороту наркотических средств и профилактике наркомании, лечению и реабилитации наркозависимой части населения муниципального района Большеглушицкий Самарской области на 2013-2015 годы</t>
  </si>
  <si>
    <t>703  0000</t>
  </si>
  <si>
    <t>703     0000</t>
  </si>
  <si>
    <t>102  0102</t>
  </si>
  <si>
    <t>633  0701</t>
  </si>
  <si>
    <t>633  0702</t>
  </si>
  <si>
    <t>633  0200</t>
  </si>
  <si>
    <t>508   0000</t>
  </si>
  <si>
    <t>Учреждения социального обслуживания населения</t>
  </si>
  <si>
    <t>609   0405</t>
  </si>
  <si>
    <t>609  0405</t>
  </si>
  <si>
    <t>803  5260</t>
  </si>
  <si>
    <t>704   0000</t>
  </si>
  <si>
    <t xml:space="preserve">Муниципальная программа "Устойчивое развитие сельских территорий муниципального района Большеглушицкий Самарской области на 2014-2017 годы и на период до 2020 года " </t>
  </si>
  <si>
    <t xml:space="preserve">Социальные выплаты гражданам, кроме публичных нормативных социальных выплат </t>
  </si>
  <si>
    <t>609  0404</t>
  </si>
  <si>
    <t>602  0001</t>
  </si>
  <si>
    <t>825  5038</t>
  </si>
  <si>
    <t>825  5041</t>
  </si>
  <si>
    <t>825  5047</t>
  </si>
  <si>
    <t>825  5055</t>
  </si>
  <si>
    <t xml:space="preserve">Возмещение части процентной ставки по кредитам (займам) на развитие растениеводства, переработки и реализации продукции растениеводства, животноводства, малым формам хозяйствования </t>
  </si>
  <si>
    <t>Оказание несвязанной поддержки селькохозяйственным товаропроизводителям в области растениеводства</t>
  </si>
  <si>
    <t>Возмещение части процентной ставки по краткосрочным кредитам (займам) на развитие растениеводства, переработки и реализации продукции животноводства</t>
  </si>
  <si>
    <t>Возмещение части процентной ставки по долгосрочным, среднесрочным и краткосрочным кредитам  взятым малыми формами хозяйствования</t>
  </si>
  <si>
    <t>641  0000</t>
  </si>
  <si>
    <t>Государственная програма Смарской области " Оптимизация и повышение качества  предоставления государственных и муниципальных услуг, в том числе на базе  многофункциональных центров предоставления государственных и муниципальных услуг" на 2014-2015 годы</t>
  </si>
  <si>
    <t xml:space="preserve">Субсидии  бюджетным учреждениям </t>
  </si>
  <si>
    <t xml:space="preserve">Муниципальная  программа муниципального района Большеглушицкий Самарской области "Развитие  культуры в муниципальном районе Большеглушицкий Самарской области  на период до 2020 года" </t>
  </si>
  <si>
    <t>621  0004</t>
  </si>
  <si>
    <t>Государственная программа  Самарской области "Развитие системы детского отдыха и оздоровления в Самарской области"</t>
  </si>
  <si>
    <t>633   0300</t>
  </si>
  <si>
    <t>Государственная программа  Самарской области "Развитие жилищного строительства в Самарской области" до 2020 года</t>
  </si>
  <si>
    <t>8) Приложение № 6 изложить в новой редакции:</t>
  </si>
  <si>
    <t>633  9603</t>
  </si>
  <si>
    <t>Муниципальная  программа муниципального района Большеглушицкий Самарской области "Развитие  культуры в муниципальном районе Большеглушицкий Самарской области  на период до 2020 года", в т.ч. поектирование, строительство(реконструкция) зданий (государственных) муниципальных учреждений культуры</t>
  </si>
  <si>
    <t>604  0506</t>
  </si>
  <si>
    <t>Меропиятия по формированию корпоративного электронного каталога библиотек Самарской области в рамках проекта государственной программы "Развитие информационно-телекоммуникационной инфраструктуры Самарской области" на 2014 – 2015 годы</t>
  </si>
  <si>
    <t>606  0017</t>
  </si>
  <si>
    <t>730  0000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</si>
</sst>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rgb="FF00B050"/>
      <name val="Times New Roman"/>
      <family val="1"/>
    </font>
    <font>
      <sz val="14"/>
      <color rgb="FF00B05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4"/>
      <color theme="1"/>
      <name val="Times New Roman"/>
      <family val="1"/>
    </font>
    <font>
      <sz val="14"/>
      <color theme="4"/>
      <name val="Times New Roman"/>
      <family val="1"/>
    </font>
    <font>
      <sz val="10"/>
      <color rgb="FF00B05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left" vertical="top" wrapText="1"/>
    </xf>
    <xf numFmtId="2" fontId="55" fillId="0" borderId="12" xfId="0" applyNumberFormat="1" applyFont="1" applyFill="1" applyBorder="1" applyAlignment="1">
      <alignment horizontal="center" vertical="top" wrapText="1"/>
    </xf>
    <xf numFmtId="164" fontId="55" fillId="0" borderId="12" xfId="0" applyNumberFormat="1" applyFont="1" applyFill="1" applyBorder="1" applyAlignment="1">
      <alignment horizontal="left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left" vertical="top" wrapText="1"/>
    </xf>
    <xf numFmtId="0" fontId="56" fillId="0" borderId="12" xfId="0" applyFont="1" applyFill="1" applyBorder="1" applyAlignment="1">
      <alignment horizontal="left" vertical="top" wrapText="1"/>
    </xf>
    <xf numFmtId="164" fontId="56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58" fillId="0" borderId="12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left" vertical="top" wrapText="1"/>
    </xf>
    <xf numFmtId="164" fontId="58" fillId="0" borderId="12" xfId="0" applyNumberFormat="1" applyFont="1" applyFill="1" applyBorder="1" applyAlignment="1">
      <alignment horizontal="left" vertical="top" wrapText="1"/>
    </xf>
    <xf numFmtId="164" fontId="58" fillId="0" borderId="12" xfId="0" applyNumberFormat="1" applyFont="1" applyFill="1" applyBorder="1" applyAlignment="1">
      <alignment horizontal="left" vertical="top"/>
    </xf>
    <xf numFmtId="164" fontId="57" fillId="0" borderId="12" xfId="0" applyNumberFormat="1" applyFont="1" applyFill="1" applyBorder="1" applyAlignment="1">
      <alignment horizontal="left" vertical="top"/>
    </xf>
    <xf numFmtId="3" fontId="5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164" fontId="9" fillId="0" borderId="12" xfId="0" applyNumberFormat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64" fontId="11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3" fontId="9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 wrapText="1"/>
    </xf>
    <xf numFmtId="0" fontId="56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center" vertical="top" wrapText="1"/>
    </xf>
    <xf numFmtId="2" fontId="56" fillId="0" borderId="12" xfId="0" applyNumberFormat="1" applyFont="1" applyFill="1" applyBorder="1" applyAlignment="1">
      <alignment horizontal="left" vertical="top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 wrapText="1"/>
    </xf>
    <xf numFmtId="164" fontId="56" fillId="0" borderId="12" xfId="0" applyNumberFormat="1" applyFont="1" applyFill="1" applyBorder="1" applyAlignment="1">
      <alignment horizontal="center" vertical="top" wrapText="1"/>
    </xf>
    <xf numFmtId="164" fontId="56" fillId="0" borderId="12" xfId="0" applyNumberFormat="1" applyFont="1" applyFill="1" applyBorder="1" applyAlignment="1">
      <alignment horizontal="left" vertical="top"/>
    </xf>
    <xf numFmtId="3" fontId="58" fillId="0" borderId="12" xfId="0" applyNumberFormat="1" applyFont="1" applyFill="1" applyBorder="1" applyAlignment="1">
      <alignment horizontal="left" vertical="top" wrapText="1"/>
    </xf>
    <xf numFmtId="164" fontId="12" fillId="0" borderId="12" xfId="0" applyNumberFormat="1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left" vertical="top" wrapText="1"/>
    </xf>
    <xf numFmtId="164" fontId="59" fillId="0" borderId="12" xfId="0" applyNumberFormat="1" applyFont="1" applyFill="1" applyBorder="1" applyAlignment="1">
      <alignment horizontal="center" vertical="top" wrapText="1"/>
    </xf>
    <xf numFmtId="164" fontId="59" fillId="0" borderId="12" xfId="0" applyNumberFormat="1" applyFont="1" applyFill="1" applyBorder="1" applyAlignment="1">
      <alignment horizontal="left" vertical="top" wrapText="1"/>
    </xf>
    <xf numFmtId="164" fontId="58" fillId="0" borderId="12" xfId="0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/>
    </xf>
    <xf numFmtId="3" fontId="59" fillId="0" borderId="12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57" fillId="0" borderId="12" xfId="0" applyNumberFormat="1" applyFont="1" applyFill="1" applyBorder="1" applyAlignment="1">
      <alignment horizontal="left" vertical="top" wrapText="1"/>
    </xf>
    <xf numFmtId="3" fontId="57" fillId="0" borderId="12" xfId="0" applyNumberFormat="1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left" vertical="top" wrapText="1"/>
    </xf>
    <xf numFmtId="3" fontId="56" fillId="0" borderId="12" xfId="0" applyNumberFormat="1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1" fillId="0" borderId="12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left" vertical="top" wrapText="1"/>
    </xf>
    <xf numFmtId="164" fontId="61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13" fillId="0" borderId="0" xfId="0" applyFont="1" applyFill="1" applyAlignment="1">
      <alignment/>
    </xf>
    <xf numFmtId="0" fontId="6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58" fillId="0" borderId="12" xfId="0" applyNumberFormat="1" applyFont="1" applyFill="1" applyBorder="1" applyAlignment="1">
      <alignment horizontal="left" vertical="top" wrapText="1"/>
    </xf>
    <xf numFmtId="164" fontId="61" fillId="0" borderId="12" xfId="0" applyNumberFormat="1" applyFont="1" applyFill="1" applyBorder="1" applyAlignment="1">
      <alignment horizontal="left" vertical="top" wrapText="1"/>
    </xf>
    <xf numFmtId="164" fontId="61" fillId="0" borderId="12" xfId="0" applyNumberFormat="1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tabSelected="1" view="pageLayout" workbookViewId="0" topLeftCell="A1">
      <selection activeCell="A1" sqref="A1:I311"/>
    </sheetView>
  </sheetViews>
  <sheetFormatPr defaultColWidth="9.00390625" defaultRowHeight="12.75"/>
  <cols>
    <col min="1" max="1" width="60.00390625" style="0" customWidth="1"/>
    <col min="2" max="2" width="6.25390625" style="0" customWidth="1"/>
    <col min="3" max="3" width="5.875" style="0" customWidth="1"/>
    <col min="4" max="4" width="5.375" style="0" customWidth="1"/>
    <col min="5" max="5" width="8.00390625" style="0" customWidth="1"/>
    <col min="6" max="6" width="5.75390625" style="0" customWidth="1"/>
    <col min="7" max="7" width="14.75390625" style="0" hidden="1" customWidth="1"/>
    <col min="8" max="8" width="13.25390625" style="0" customWidth="1"/>
    <col min="9" max="9" width="11.75390625" style="0" customWidth="1"/>
    <col min="10" max="10" width="9.875" style="0" bestFit="1" customWidth="1"/>
  </cols>
  <sheetData>
    <row r="1" spans="1:10" ht="18.75">
      <c r="A1" s="70" t="s">
        <v>274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4.75" customHeight="1">
      <c r="A2" s="70"/>
      <c r="B2" s="70"/>
      <c r="C2" s="88" t="s">
        <v>226</v>
      </c>
      <c r="D2" s="88"/>
      <c r="E2" s="88"/>
      <c r="F2" s="88"/>
      <c r="G2" s="88"/>
      <c r="H2" s="88"/>
      <c r="I2" s="88"/>
      <c r="J2" s="71"/>
    </row>
    <row r="3" spans="1:10" ht="78.75" customHeight="1">
      <c r="A3" s="72"/>
      <c r="B3" s="72"/>
      <c r="C3" s="89" t="s">
        <v>165</v>
      </c>
      <c r="D3" s="89"/>
      <c r="E3" s="89"/>
      <c r="F3" s="89"/>
      <c r="G3" s="89"/>
      <c r="H3" s="89"/>
      <c r="I3" s="89"/>
      <c r="J3" s="71"/>
    </row>
    <row r="4" spans="1:10" ht="71.25" customHeight="1">
      <c r="A4" s="83" t="s">
        <v>211</v>
      </c>
      <c r="B4" s="83"/>
      <c r="C4" s="83"/>
      <c r="D4" s="83"/>
      <c r="E4" s="83"/>
      <c r="F4" s="83"/>
      <c r="G4" s="83"/>
      <c r="H4" s="83"/>
      <c r="I4" s="83"/>
      <c r="J4" s="71"/>
    </row>
    <row r="5" spans="1:10" ht="42" customHeight="1">
      <c r="A5" s="86" t="s">
        <v>72</v>
      </c>
      <c r="B5" s="84" t="s">
        <v>71</v>
      </c>
      <c r="C5" s="84" t="s">
        <v>8</v>
      </c>
      <c r="D5" s="84" t="s">
        <v>9</v>
      </c>
      <c r="E5" s="84" t="s">
        <v>10</v>
      </c>
      <c r="F5" s="84" t="s">
        <v>11</v>
      </c>
      <c r="G5" s="3" t="s">
        <v>0</v>
      </c>
      <c r="H5" s="90" t="s">
        <v>160</v>
      </c>
      <c r="I5" s="90"/>
      <c r="J5" s="71"/>
    </row>
    <row r="6" spans="1:10" ht="113.25" customHeight="1">
      <c r="A6" s="87"/>
      <c r="B6" s="85"/>
      <c r="C6" s="85"/>
      <c r="D6" s="85"/>
      <c r="E6" s="85"/>
      <c r="F6" s="85"/>
      <c r="G6" s="4" t="s">
        <v>70</v>
      </c>
      <c r="H6" s="5" t="s">
        <v>163</v>
      </c>
      <c r="I6" s="6" t="s">
        <v>164</v>
      </c>
      <c r="J6" s="71"/>
    </row>
    <row r="7" spans="1:10" ht="51" customHeight="1">
      <c r="A7" s="7" t="s">
        <v>3</v>
      </c>
      <c r="B7" s="8">
        <v>901</v>
      </c>
      <c r="C7" s="9"/>
      <c r="D7" s="9"/>
      <c r="E7" s="9"/>
      <c r="F7" s="9"/>
      <c r="G7" s="10" t="e">
        <f>G9+G13+#REF!+G51+G56+#REF!+#REF!+#REF!+#REF!+G88+#REF!+#REF!+#REF!+G98+G104+#REF!+#REF!+#REF!+#REF!+#REF!+G135+#REF!+G32+#REF!+#REF!</f>
        <v>#REF!</v>
      </c>
      <c r="H7" s="11">
        <f>H8+H50+H55+H66+H73+H97+H124+H130+H157+H162</f>
        <v>131595.7</v>
      </c>
      <c r="I7" s="11"/>
      <c r="J7" s="71"/>
    </row>
    <row r="8" spans="1:10" ht="24.75" customHeight="1">
      <c r="A8" s="12" t="s">
        <v>136</v>
      </c>
      <c r="B8" s="13">
        <v>901</v>
      </c>
      <c r="C8" s="13" t="s">
        <v>4</v>
      </c>
      <c r="D8" s="13" t="s">
        <v>133</v>
      </c>
      <c r="E8" s="13"/>
      <c r="F8" s="13"/>
      <c r="G8" s="14"/>
      <c r="H8" s="15">
        <f>H9+H13+H32</f>
        <v>42224.200000000004</v>
      </c>
      <c r="I8" s="15"/>
      <c r="J8" s="71"/>
    </row>
    <row r="9" spans="1:10" ht="65.25" customHeight="1">
      <c r="A9" s="16" t="s">
        <v>122</v>
      </c>
      <c r="B9" s="17">
        <v>901</v>
      </c>
      <c r="C9" s="18" t="s">
        <v>4</v>
      </c>
      <c r="D9" s="18" t="s">
        <v>5</v>
      </c>
      <c r="E9" s="18"/>
      <c r="F9" s="18"/>
      <c r="G9" s="16">
        <f>G10</f>
        <v>237.6</v>
      </c>
      <c r="H9" s="19">
        <f>H10</f>
        <v>1084</v>
      </c>
      <c r="I9" s="19"/>
      <c r="J9" s="71"/>
    </row>
    <row r="10" spans="1:10" ht="95.25" customHeight="1">
      <c r="A10" s="20" t="s">
        <v>6</v>
      </c>
      <c r="B10" s="9">
        <v>901</v>
      </c>
      <c r="C10" s="9" t="s">
        <v>4</v>
      </c>
      <c r="D10" s="9" t="s">
        <v>5</v>
      </c>
      <c r="E10" s="9" t="s">
        <v>28</v>
      </c>
      <c r="F10" s="9"/>
      <c r="G10" s="20">
        <f>G12</f>
        <v>237.6</v>
      </c>
      <c r="H10" s="21">
        <f>H12</f>
        <v>1084</v>
      </c>
      <c r="I10" s="21"/>
      <c r="J10" s="71"/>
    </row>
    <row r="11" spans="1:10" ht="50.25" customHeight="1">
      <c r="A11" s="20" t="s">
        <v>61</v>
      </c>
      <c r="B11" s="9">
        <v>901</v>
      </c>
      <c r="C11" s="9" t="s">
        <v>4</v>
      </c>
      <c r="D11" s="9" t="s">
        <v>5</v>
      </c>
      <c r="E11" s="9" t="s">
        <v>60</v>
      </c>
      <c r="F11" s="8"/>
      <c r="G11" s="20">
        <f>G12</f>
        <v>237.6</v>
      </c>
      <c r="H11" s="21">
        <f>H12</f>
        <v>1084</v>
      </c>
      <c r="I11" s="21"/>
      <c r="J11" s="71"/>
    </row>
    <row r="12" spans="1:10" ht="61.5" customHeight="1">
      <c r="A12" s="20" t="s">
        <v>178</v>
      </c>
      <c r="B12" s="9">
        <v>901</v>
      </c>
      <c r="C12" s="9" t="s">
        <v>4</v>
      </c>
      <c r="D12" s="9" t="s">
        <v>5</v>
      </c>
      <c r="E12" s="9" t="s">
        <v>60</v>
      </c>
      <c r="F12" s="9">
        <v>120</v>
      </c>
      <c r="G12" s="20">
        <v>237.6</v>
      </c>
      <c r="H12" s="21">
        <v>1084</v>
      </c>
      <c r="I12" s="22"/>
      <c r="J12" s="71"/>
    </row>
    <row r="13" spans="1:10" ht="81" customHeight="1">
      <c r="A13" s="16" t="s">
        <v>123</v>
      </c>
      <c r="B13" s="18">
        <v>901</v>
      </c>
      <c r="C13" s="18" t="s">
        <v>4</v>
      </c>
      <c r="D13" s="18" t="s">
        <v>7</v>
      </c>
      <c r="E13" s="18"/>
      <c r="F13" s="18"/>
      <c r="G13" s="16" t="e">
        <f>G14</f>
        <v>#REF!</v>
      </c>
      <c r="H13" s="19">
        <f>H14+H20+H22+H25++H28+H30</f>
        <v>21472.000000000004</v>
      </c>
      <c r="I13" s="19"/>
      <c r="J13" s="71"/>
    </row>
    <row r="14" spans="1:10" ht="86.25" customHeight="1">
      <c r="A14" s="20" t="s">
        <v>6</v>
      </c>
      <c r="B14" s="9">
        <v>901</v>
      </c>
      <c r="C14" s="9" t="s">
        <v>4</v>
      </c>
      <c r="D14" s="9" t="s">
        <v>7</v>
      </c>
      <c r="E14" s="9" t="s">
        <v>28</v>
      </c>
      <c r="F14" s="9"/>
      <c r="G14" s="20" t="e">
        <f>G15</f>
        <v>#REF!</v>
      </c>
      <c r="H14" s="21">
        <f>H15</f>
        <v>19875.600000000002</v>
      </c>
      <c r="I14" s="21"/>
      <c r="J14" s="71"/>
    </row>
    <row r="15" spans="1:10" ht="37.5">
      <c r="A15" s="20" t="s">
        <v>62</v>
      </c>
      <c r="B15" s="9">
        <v>901</v>
      </c>
      <c r="C15" s="9" t="s">
        <v>4</v>
      </c>
      <c r="D15" s="9" t="s">
        <v>7</v>
      </c>
      <c r="E15" s="9" t="s">
        <v>48</v>
      </c>
      <c r="F15" s="9"/>
      <c r="G15" s="20" t="e">
        <f>G18+#REF!</f>
        <v>#REF!</v>
      </c>
      <c r="H15" s="21">
        <f>H16+H17+H18+H19</f>
        <v>19875.600000000002</v>
      </c>
      <c r="I15" s="21"/>
      <c r="J15" s="71"/>
    </row>
    <row r="16" spans="1:10" ht="46.5" customHeight="1">
      <c r="A16" s="20" t="s">
        <v>178</v>
      </c>
      <c r="B16" s="9">
        <v>901</v>
      </c>
      <c r="C16" s="9" t="s">
        <v>4</v>
      </c>
      <c r="D16" s="9" t="s">
        <v>7</v>
      </c>
      <c r="E16" s="9" t="s">
        <v>48</v>
      </c>
      <c r="F16" s="9">
        <v>120</v>
      </c>
      <c r="G16" s="20"/>
      <c r="H16" s="21">
        <v>16686</v>
      </c>
      <c r="I16" s="21"/>
      <c r="J16" s="71"/>
    </row>
    <row r="17" spans="1:10" ht="56.25">
      <c r="A17" s="20" t="s">
        <v>180</v>
      </c>
      <c r="B17" s="9">
        <v>901</v>
      </c>
      <c r="C17" s="9" t="s">
        <v>4</v>
      </c>
      <c r="D17" s="9" t="s">
        <v>7</v>
      </c>
      <c r="E17" s="9" t="s">
        <v>48</v>
      </c>
      <c r="F17" s="9">
        <v>240</v>
      </c>
      <c r="G17" s="20"/>
      <c r="H17" s="21">
        <v>2977.4</v>
      </c>
      <c r="I17" s="21"/>
      <c r="J17" s="71"/>
    </row>
    <row r="18" spans="1:10" ht="37.5">
      <c r="A18" s="23" t="s">
        <v>181</v>
      </c>
      <c r="B18" s="9">
        <v>901</v>
      </c>
      <c r="C18" s="9" t="s">
        <v>4</v>
      </c>
      <c r="D18" s="9" t="s">
        <v>7</v>
      </c>
      <c r="E18" s="9" t="s">
        <v>48</v>
      </c>
      <c r="F18" s="9">
        <v>850</v>
      </c>
      <c r="G18" s="20">
        <v>3310.1</v>
      </c>
      <c r="H18" s="21">
        <v>205</v>
      </c>
      <c r="I18" s="22"/>
      <c r="J18" s="71"/>
    </row>
    <row r="19" spans="1:10" ht="56.25">
      <c r="A19" s="24" t="s">
        <v>196</v>
      </c>
      <c r="B19" s="25">
        <v>901</v>
      </c>
      <c r="C19" s="25" t="s">
        <v>4</v>
      </c>
      <c r="D19" s="25" t="s">
        <v>152</v>
      </c>
      <c r="E19" s="25" t="s">
        <v>157</v>
      </c>
      <c r="F19" s="25">
        <v>240</v>
      </c>
      <c r="G19" s="24"/>
      <c r="H19" s="26">
        <f>SUM(I19)</f>
        <v>7.2</v>
      </c>
      <c r="I19" s="27">
        <v>7.2</v>
      </c>
      <c r="J19" s="71"/>
    </row>
    <row r="20" spans="1:10" ht="52.5" customHeight="1">
      <c r="A20" s="24" t="s">
        <v>105</v>
      </c>
      <c r="B20" s="25">
        <v>901</v>
      </c>
      <c r="C20" s="25" t="s">
        <v>4</v>
      </c>
      <c r="D20" s="25" t="s">
        <v>7</v>
      </c>
      <c r="E20" s="25" t="s">
        <v>104</v>
      </c>
      <c r="F20" s="25"/>
      <c r="G20" s="24"/>
      <c r="H20" s="26">
        <f>H21</f>
        <v>195</v>
      </c>
      <c r="I20" s="26"/>
      <c r="J20" s="71"/>
    </row>
    <row r="21" spans="1:10" ht="56.25">
      <c r="A21" s="24" t="s">
        <v>196</v>
      </c>
      <c r="B21" s="25">
        <v>901</v>
      </c>
      <c r="C21" s="25" t="s">
        <v>4</v>
      </c>
      <c r="D21" s="25" t="s">
        <v>7</v>
      </c>
      <c r="E21" s="25" t="s">
        <v>104</v>
      </c>
      <c r="F21" s="25">
        <v>240</v>
      </c>
      <c r="G21" s="24">
        <v>1.4</v>
      </c>
      <c r="H21" s="26">
        <f>I21</f>
        <v>195</v>
      </c>
      <c r="I21" s="27">
        <v>195</v>
      </c>
      <c r="J21" s="71"/>
    </row>
    <row r="22" spans="1:10" ht="56.25">
      <c r="A22" s="24" t="s">
        <v>107</v>
      </c>
      <c r="B22" s="25">
        <v>901</v>
      </c>
      <c r="C22" s="25" t="s">
        <v>4</v>
      </c>
      <c r="D22" s="25" t="s">
        <v>7</v>
      </c>
      <c r="E22" s="25" t="s">
        <v>106</v>
      </c>
      <c r="F22" s="25"/>
      <c r="G22" s="24"/>
      <c r="H22" s="26">
        <f>H23+H24</f>
        <v>596</v>
      </c>
      <c r="I22" s="26"/>
      <c r="J22" s="71"/>
    </row>
    <row r="23" spans="1:10" ht="56.25">
      <c r="A23" s="24" t="s">
        <v>197</v>
      </c>
      <c r="B23" s="25">
        <v>901</v>
      </c>
      <c r="C23" s="25" t="s">
        <v>4</v>
      </c>
      <c r="D23" s="25" t="s">
        <v>7</v>
      </c>
      <c r="E23" s="25" t="s">
        <v>106</v>
      </c>
      <c r="F23" s="25">
        <v>120</v>
      </c>
      <c r="G23" s="24">
        <v>349.1</v>
      </c>
      <c r="H23" s="26">
        <f>I23</f>
        <v>568.6</v>
      </c>
      <c r="I23" s="27">
        <v>568.6</v>
      </c>
      <c r="J23" s="71"/>
    </row>
    <row r="24" spans="1:10" ht="56.25">
      <c r="A24" s="24" t="s">
        <v>196</v>
      </c>
      <c r="B24" s="25">
        <v>901</v>
      </c>
      <c r="C24" s="25" t="s">
        <v>4</v>
      </c>
      <c r="D24" s="25" t="s">
        <v>7</v>
      </c>
      <c r="E24" s="25" t="s">
        <v>106</v>
      </c>
      <c r="F24" s="25">
        <v>240</v>
      </c>
      <c r="G24" s="24"/>
      <c r="H24" s="26">
        <f>I24</f>
        <v>27.4</v>
      </c>
      <c r="I24" s="27">
        <v>27.4</v>
      </c>
      <c r="J24" s="71"/>
    </row>
    <row r="25" spans="1:10" ht="48" customHeight="1">
      <c r="A25" s="24" t="s">
        <v>109</v>
      </c>
      <c r="B25" s="25">
        <v>901</v>
      </c>
      <c r="C25" s="25" t="s">
        <v>4</v>
      </c>
      <c r="D25" s="25" t="s">
        <v>7</v>
      </c>
      <c r="E25" s="25" t="s">
        <v>108</v>
      </c>
      <c r="F25" s="25"/>
      <c r="G25" s="24"/>
      <c r="H25" s="26">
        <f>H26+H27</f>
        <v>471.5</v>
      </c>
      <c r="I25" s="26"/>
      <c r="J25" s="71"/>
    </row>
    <row r="26" spans="1:10" ht="66" customHeight="1">
      <c r="A26" s="24" t="s">
        <v>197</v>
      </c>
      <c r="B26" s="25">
        <v>901</v>
      </c>
      <c r="C26" s="25" t="s">
        <v>4</v>
      </c>
      <c r="D26" s="25" t="s">
        <v>7</v>
      </c>
      <c r="E26" s="25" t="s">
        <v>108</v>
      </c>
      <c r="F26" s="25">
        <v>120</v>
      </c>
      <c r="G26" s="24"/>
      <c r="H26" s="26">
        <f>I26</f>
        <v>350.8</v>
      </c>
      <c r="I26" s="26">
        <v>350.8</v>
      </c>
      <c r="J26" s="71"/>
    </row>
    <row r="27" spans="1:10" ht="56.25">
      <c r="A27" s="24" t="s">
        <v>196</v>
      </c>
      <c r="B27" s="25">
        <v>901</v>
      </c>
      <c r="C27" s="25" t="s">
        <v>4</v>
      </c>
      <c r="D27" s="25" t="s">
        <v>7</v>
      </c>
      <c r="E27" s="25" t="s">
        <v>108</v>
      </c>
      <c r="F27" s="25">
        <v>240</v>
      </c>
      <c r="G27" s="24">
        <v>-1</v>
      </c>
      <c r="H27" s="26">
        <f>I27</f>
        <v>120.7</v>
      </c>
      <c r="I27" s="27">
        <v>120.7</v>
      </c>
      <c r="J27" s="71"/>
    </row>
    <row r="28" spans="1:10" ht="44.25" customHeight="1">
      <c r="A28" s="24" t="s">
        <v>116</v>
      </c>
      <c r="B28" s="25">
        <v>901</v>
      </c>
      <c r="C28" s="25" t="s">
        <v>4</v>
      </c>
      <c r="D28" s="25" t="s">
        <v>7</v>
      </c>
      <c r="E28" s="25" t="s">
        <v>216</v>
      </c>
      <c r="F28" s="25"/>
      <c r="G28" s="24"/>
      <c r="H28" s="26">
        <f>H29</f>
        <v>273</v>
      </c>
      <c r="I28" s="26"/>
      <c r="J28" s="71"/>
    </row>
    <row r="29" spans="1:10" ht="56.25">
      <c r="A29" s="24" t="s">
        <v>197</v>
      </c>
      <c r="B29" s="25">
        <v>901</v>
      </c>
      <c r="C29" s="25" t="s">
        <v>4</v>
      </c>
      <c r="D29" s="25" t="s">
        <v>7</v>
      </c>
      <c r="E29" s="25" t="s">
        <v>216</v>
      </c>
      <c r="F29" s="25">
        <v>120</v>
      </c>
      <c r="G29" s="24"/>
      <c r="H29" s="26">
        <f>I29</f>
        <v>273</v>
      </c>
      <c r="I29" s="27">
        <v>273</v>
      </c>
      <c r="J29" s="71"/>
    </row>
    <row r="30" spans="1:10" ht="56.25">
      <c r="A30" s="24" t="s">
        <v>203</v>
      </c>
      <c r="B30" s="25">
        <v>901</v>
      </c>
      <c r="C30" s="25" t="s">
        <v>4</v>
      </c>
      <c r="D30" s="25" t="s">
        <v>7</v>
      </c>
      <c r="E30" s="25" t="s">
        <v>245</v>
      </c>
      <c r="F30" s="25"/>
      <c r="G30" s="24"/>
      <c r="H30" s="26">
        <f>H31</f>
        <v>60.9</v>
      </c>
      <c r="I30" s="27"/>
      <c r="J30" s="71"/>
    </row>
    <row r="31" spans="1:10" ht="56.25">
      <c r="A31" s="24" t="s">
        <v>196</v>
      </c>
      <c r="B31" s="25">
        <v>901</v>
      </c>
      <c r="C31" s="25" t="s">
        <v>4</v>
      </c>
      <c r="D31" s="25" t="s">
        <v>7</v>
      </c>
      <c r="E31" s="25" t="s">
        <v>245</v>
      </c>
      <c r="F31" s="25">
        <v>240</v>
      </c>
      <c r="G31" s="24"/>
      <c r="H31" s="26">
        <f>I31</f>
        <v>60.9</v>
      </c>
      <c r="I31" s="27">
        <v>60.9</v>
      </c>
      <c r="J31" s="71"/>
    </row>
    <row r="32" spans="1:10" ht="18.75">
      <c r="A32" s="16" t="s">
        <v>41</v>
      </c>
      <c r="B32" s="17">
        <v>901</v>
      </c>
      <c r="C32" s="18" t="s">
        <v>4</v>
      </c>
      <c r="D32" s="18">
        <v>13</v>
      </c>
      <c r="E32" s="18"/>
      <c r="F32" s="18"/>
      <c r="G32" s="16" t="e">
        <f>G38+G41</f>
        <v>#REF!</v>
      </c>
      <c r="H32" s="19">
        <f>H33+H38+H41++H45+H48</f>
        <v>19668.2</v>
      </c>
      <c r="I32" s="28"/>
      <c r="J32" s="71"/>
    </row>
    <row r="33" spans="1:10" ht="37.5">
      <c r="A33" s="20" t="s">
        <v>147</v>
      </c>
      <c r="B33" s="9">
        <v>901</v>
      </c>
      <c r="C33" s="9" t="s">
        <v>4</v>
      </c>
      <c r="D33" s="9">
        <v>13</v>
      </c>
      <c r="E33" s="29" t="s">
        <v>146</v>
      </c>
      <c r="F33" s="8"/>
      <c r="G33" s="7"/>
      <c r="H33" s="21">
        <f>H34</f>
        <v>5870</v>
      </c>
      <c r="I33" s="22"/>
      <c r="J33" s="71"/>
    </row>
    <row r="34" spans="1:10" ht="59.25" customHeight="1">
      <c r="A34" s="20" t="s">
        <v>52</v>
      </c>
      <c r="B34" s="9">
        <v>901</v>
      </c>
      <c r="C34" s="9" t="s">
        <v>4</v>
      </c>
      <c r="D34" s="9">
        <v>13</v>
      </c>
      <c r="E34" s="29" t="s">
        <v>145</v>
      </c>
      <c r="F34" s="8"/>
      <c r="G34" s="7"/>
      <c r="H34" s="21">
        <f>H35+H36+H37</f>
        <v>5870</v>
      </c>
      <c r="I34" s="22"/>
      <c r="J34" s="71"/>
    </row>
    <row r="35" spans="1:10" ht="59.25" customHeight="1">
      <c r="A35" s="20" t="s">
        <v>179</v>
      </c>
      <c r="B35" s="9">
        <v>901</v>
      </c>
      <c r="C35" s="9" t="s">
        <v>4</v>
      </c>
      <c r="D35" s="9">
        <v>13</v>
      </c>
      <c r="E35" s="29" t="s">
        <v>145</v>
      </c>
      <c r="F35" s="9">
        <v>110</v>
      </c>
      <c r="G35" s="7"/>
      <c r="H35" s="21">
        <v>5307</v>
      </c>
      <c r="I35" s="22"/>
      <c r="J35" s="71"/>
    </row>
    <row r="36" spans="1:10" ht="59.25" customHeight="1">
      <c r="A36" s="20" t="s">
        <v>180</v>
      </c>
      <c r="B36" s="9">
        <v>901</v>
      </c>
      <c r="C36" s="9" t="s">
        <v>4</v>
      </c>
      <c r="D36" s="9">
        <v>13</v>
      </c>
      <c r="E36" s="29" t="s">
        <v>145</v>
      </c>
      <c r="F36" s="9">
        <v>240</v>
      </c>
      <c r="G36" s="7"/>
      <c r="H36" s="21">
        <v>543</v>
      </c>
      <c r="I36" s="22"/>
      <c r="J36" s="71"/>
    </row>
    <row r="37" spans="1:10" ht="36.75" customHeight="1">
      <c r="A37" s="23" t="s">
        <v>181</v>
      </c>
      <c r="B37" s="9">
        <v>901</v>
      </c>
      <c r="C37" s="9" t="s">
        <v>4</v>
      </c>
      <c r="D37" s="9">
        <v>13</v>
      </c>
      <c r="E37" s="29" t="s">
        <v>145</v>
      </c>
      <c r="F37" s="9">
        <v>850</v>
      </c>
      <c r="G37" s="7"/>
      <c r="H37" s="21">
        <v>20</v>
      </c>
      <c r="I37" s="22"/>
      <c r="J37" s="71"/>
    </row>
    <row r="38" spans="1:10" ht="63.75" customHeight="1">
      <c r="A38" s="20" t="s">
        <v>76</v>
      </c>
      <c r="B38" s="9">
        <v>901</v>
      </c>
      <c r="C38" s="9" t="s">
        <v>4</v>
      </c>
      <c r="D38" s="9">
        <v>13</v>
      </c>
      <c r="E38" s="29" t="s">
        <v>75</v>
      </c>
      <c r="F38" s="9"/>
      <c r="G38" s="20">
        <f>G39</f>
        <v>1411</v>
      </c>
      <c r="H38" s="21">
        <f>H39</f>
        <v>1110</v>
      </c>
      <c r="I38" s="22"/>
      <c r="J38" s="71"/>
    </row>
    <row r="39" spans="1:10" ht="68.25" customHeight="1">
      <c r="A39" s="20" t="s">
        <v>74</v>
      </c>
      <c r="B39" s="9">
        <v>901</v>
      </c>
      <c r="C39" s="9" t="s">
        <v>4</v>
      </c>
      <c r="D39" s="9">
        <v>13</v>
      </c>
      <c r="E39" s="29" t="s">
        <v>73</v>
      </c>
      <c r="F39" s="9"/>
      <c r="G39" s="20">
        <f>G40</f>
        <v>1411</v>
      </c>
      <c r="H39" s="21">
        <f>H40</f>
        <v>1110</v>
      </c>
      <c r="I39" s="22"/>
      <c r="J39" s="71"/>
    </row>
    <row r="40" spans="1:10" ht="63" customHeight="1">
      <c r="A40" s="20" t="s">
        <v>180</v>
      </c>
      <c r="B40" s="9">
        <v>901</v>
      </c>
      <c r="C40" s="9" t="s">
        <v>4</v>
      </c>
      <c r="D40" s="9">
        <v>13</v>
      </c>
      <c r="E40" s="29" t="s">
        <v>73</v>
      </c>
      <c r="F40" s="9">
        <v>240</v>
      </c>
      <c r="G40" s="20">
        <v>1411</v>
      </c>
      <c r="H40" s="21">
        <v>1110</v>
      </c>
      <c r="I40" s="22"/>
      <c r="J40" s="71"/>
    </row>
    <row r="41" spans="1:10" ht="50.25" customHeight="1">
      <c r="A41" s="20" t="s">
        <v>80</v>
      </c>
      <c r="B41" s="9">
        <v>901</v>
      </c>
      <c r="C41" s="9" t="s">
        <v>4</v>
      </c>
      <c r="D41" s="9">
        <v>13</v>
      </c>
      <c r="E41" s="29" t="s">
        <v>79</v>
      </c>
      <c r="F41" s="9"/>
      <c r="G41" s="20" t="e">
        <f>G45</f>
        <v>#REF!</v>
      </c>
      <c r="H41" s="21">
        <f>H42+H43+H44</f>
        <v>7710</v>
      </c>
      <c r="I41" s="22"/>
      <c r="J41" s="71"/>
    </row>
    <row r="42" spans="1:10" ht="50.25" customHeight="1">
      <c r="A42" s="20" t="s">
        <v>179</v>
      </c>
      <c r="B42" s="9">
        <v>901</v>
      </c>
      <c r="C42" s="9" t="s">
        <v>4</v>
      </c>
      <c r="D42" s="9">
        <v>13</v>
      </c>
      <c r="E42" s="29" t="s">
        <v>79</v>
      </c>
      <c r="F42" s="9">
        <v>110</v>
      </c>
      <c r="G42" s="20"/>
      <c r="H42" s="21">
        <v>3889</v>
      </c>
      <c r="I42" s="22"/>
      <c r="J42" s="71"/>
    </row>
    <row r="43" spans="1:10" ht="60.75" customHeight="1">
      <c r="A43" s="20" t="s">
        <v>180</v>
      </c>
      <c r="B43" s="9">
        <v>901</v>
      </c>
      <c r="C43" s="9" t="s">
        <v>4</v>
      </c>
      <c r="D43" s="9">
        <v>13</v>
      </c>
      <c r="E43" s="29" t="s">
        <v>79</v>
      </c>
      <c r="F43" s="9">
        <v>240</v>
      </c>
      <c r="G43" s="20"/>
      <c r="H43" s="21">
        <v>3729</v>
      </c>
      <c r="I43" s="22"/>
      <c r="J43" s="71"/>
    </row>
    <row r="44" spans="1:10" ht="50.25" customHeight="1">
      <c r="A44" s="23" t="s">
        <v>181</v>
      </c>
      <c r="B44" s="9">
        <v>901</v>
      </c>
      <c r="C44" s="9" t="s">
        <v>4</v>
      </c>
      <c r="D44" s="9">
        <v>13</v>
      </c>
      <c r="E44" s="29" t="s">
        <v>79</v>
      </c>
      <c r="F44" s="9">
        <v>850</v>
      </c>
      <c r="G44" s="20"/>
      <c r="H44" s="21">
        <v>92</v>
      </c>
      <c r="I44" s="22"/>
      <c r="J44" s="71"/>
    </row>
    <row r="45" spans="1:10" ht="37.5">
      <c r="A45" s="20" t="s">
        <v>77</v>
      </c>
      <c r="B45" s="9">
        <v>901</v>
      </c>
      <c r="C45" s="9" t="s">
        <v>4</v>
      </c>
      <c r="D45" s="9">
        <v>13</v>
      </c>
      <c r="E45" s="29" t="s">
        <v>78</v>
      </c>
      <c r="F45" s="9"/>
      <c r="G45" s="20" t="e">
        <f>#REF!</f>
        <v>#REF!</v>
      </c>
      <c r="H45" s="21">
        <f>H46+H47</f>
        <v>4876</v>
      </c>
      <c r="I45" s="22"/>
      <c r="J45" s="71"/>
    </row>
    <row r="46" spans="1:10" ht="67.5" customHeight="1">
      <c r="A46" s="20" t="s">
        <v>180</v>
      </c>
      <c r="B46" s="9">
        <v>901</v>
      </c>
      <c r="C46" s="9" t="s">
        <v>4</v>
      </c>
      <c r="D46" s="9">
        <v>13</v>
      </c>
      <c r="E46" s="29" t="s">
        <v>78</v>
      </c>
      <c r="F46" s="9">
        <v>240</v>
      </c>
      <c r="G46" s="20"/>
      <c r="H46" s="21">
        <v>45</v>
      </c>
      <c r="I46" s="22"/>
      <c r="J46" s="71"/>
    </row>
    <row r="47" spans="1:10" ht="51" customHeight="1">
      <c r="A47" s="20" t="s">
        <v>182</v>
      </c>
      <c r="B47" s="9">
        <v>901</v>
      </c>
      <c r="C47" s="9" t="s">
        <v>4</v>
      </c>
      <c r="D47" s="9">
        <v>13</v>
      </c>
      <c r="E47" s="29" t="s">
        <v>124</v>
      </c>
      <c r="F47" s="9">
        <v>610</v>
      </c>
      <c r="G47" s="20"/>
      <c r="H47" s="21">
        <v>4831</v>
      </c>
      <c r="I47" s="22"/>
      <c r="J47" s="71"/>
    </row>
    <row r="48" spans="1:10" ht="135.75" customHeight="1">
      <c r="A48" s="24" t="s">
        <v>267</v>
      </c>
      <c r="B48" s="25">
        <v>901</v>
      </c>
      <c r="C48" s="25" t="s">
        <v>4</v>
      </c>
      <c r="D48" s="25">
        <v>13</v>
      </c>
      <c r="E48" s="51" t="s">
        <v>266</v>
      </c>
      <c r="F48" s="25">
        <v>610</v>
      </c>
      <c r="G48" s="20"/>
      <c r="H48" s="26">
        <f>H49</f>
        <v>102.2</v>
      </c>
      <c r="I48" s="27"/>
      <c r="J48" s="71"/>
    </row>
    <row r="49" spans="1:10" ht="51" customHeight="1">
      <c r="A49" s="24" t="s">
        <v>268</v>
      </c>
      <c r="B49" s="25">
        <v>901</v>
      </c>
      <c r="C49" s="25" t="s">
        <v>4</v>
      </c>
      <c r="D49" s="25">
        <v>13</v>
      </c>
      <c r="E49" s="51" t="s">
        <v>266</v>
      </c>
      <c r="F49" s="25">
        <v>610</v>
      </c>
      <c r="G49" s="24"/>
      <c r="H49" s="26">
        <f>I49</f>
        <v>102.2</v>
      </c>
      <c r="I49" s="27">
        <v>102.2</v>
      </c>
      <c r="J49" s="71"/>
    </row>
    <row r="50" spans="1:10" ht="27" customHeight="1">
      <c r="A50" s="30" t="s">
        <v>158</v>
      </c>
      <c r="B50" s="31">
        <v>901</v>
      </c>
      <c r="C50" s="31" t="s">
        <v>5</v>
      </c>
      <c r="D50" s="31" t="s">
        <v>133</v>
      </c>
      <c r="E50" s="31"/>
      <c r="F50" s="31"/>
      <c r="G50" s="30"/>
      <c r="H50" s="32">
        <f>H51</f>
        <v>186</v>
      </c>
      <c r="I50" s="22"/>
      <c r="J50" s="71"/>
    </row>
    <row r="51" spans="1:10" ht="33.75" customHeight="1">
      <c r="A51" s="33" t="s">
        <v>12</v>
      </c>
      <c r="B51" s="34">
        <v>901</v>
      </c>
      <c r="C51" s="35" t="s">
        <v>5</v>
      </c>
      <c r="D51" s="35" t="s">
        <v>7</v>
      </c>
      <c r="E51" s="35"/>
      <c r="F51" s="35"/>
      <c r="G51" s="36"/>
      <c r="H51" s="37">
        <f>H52</f>
        <v>186</v>
      </c>
      <c r="I51" s="22"/>
      <c r="J51" s="71"/>
    </row>
    <row r="52" spans="1:10" ht="51.75" customHeight="1">
      <c r="A52" s="20" t="s">
        <v>63</v>
      </c>
      <c r="B52" s="9">
        <v>901</v>
      </c>
      <c r="C52" s="9" t="s">
        <v>5</v>
      </c>
      <c r="D52" s="9" t="s">
        <v>7</v>
      </c>
      <c r="E52" s="29" t="s">
        <v>13</v>
      </c>
      <c r="F52" s="9"/>
      <c r="G52" s="38"/>
      <c r="H52" s="21">
        <f>H53</f>
        <v>186</v>
      </c>
      <c r="I52" s="22"/>
      <c r="J52" s="71"/>
    </row>
    <row r="53" spans="1:10" ht="53.25" customHeight="1">
      <c r="A53" s="20" t="s">
        <v>65</v>
      </c>
      <c r="B53" s="9">
        <v>901</v>
      </c>
      <c r="C53" s="9" t="s">
        <v>5</v>
      </c>
      <c r="D53" s="9" t="s">
        <v>7</v>
      </c>
      <c r="E53" s="29" t="s">
        <v>64</v>
      </c>
      <c r="F53" s="9"/>
      <c r="G53" s="38"/>
      <c r="H53" s="21">
        <f>H54</f>
        <v>186</v>
      </c>
      <c r="I53" s="22"/>
      <c r="J53" s="71"/>
    </row>
    <row r="54" spans="1:10" ht="62.25" customHeight="1">
      <c r="A54" s="20" t="s">
        <v>180</v>
      </c>
      <c r="B54" s="9">
        <v>901</v>
      </c>
      <c r="C54" s="9" t="s">
        <v>5</v>
      </c>
      <c r="D54" s="9" t="s">
        <v>7</v>
      </c>
      <c r="E54" s="29" t="s">
        <v>64</v>
      </c>
      <c r="F54" s="9">
        <v>240</v>
      </c>
      <c r="G54" s="38"/>
      <c r="H54" s="21">
        <v>186</v>
      </c>
      <c r="I54" s="22"/>
      <c r="J54" s="71"/>
    </row>
    <row r="55" spans="1:10" ht="48" customHeight="1">
      <c r="A55" s="30" t="s">
        <v>137</v>
      </c>
      <c r="B55" s="31">
        <v>901</v>
      </c>
      <c r="C55" s="31" t="s">
        <v>14</v>
      </c>
      <c r="D55" s="31" t="s">
        <v>133</v>
      </c>
      <c r="E55" s="39"/>
      <c r="F55" s="31"/>
      <c r="G55" s="40"/>
      <c r="H55" s="32">
        <f>H56+H63:I63</f>
        <v>3237.8</v>
      </c>
      <c r="I55" s="22"/>
      <c r="J55" s="71"/>
    </row>
    <row r="56" spans="1:10" ht="60" customHeight="1">
      <c r="A56" s="16" t="s">
        <v>82</v>
      </c>
      <c r="B56" s="17">
        <v>901</v>
      </c>
      <c r="C56" s="18" t="s">
        <v>14</v>
      </c>
      <c r="D56" s="18" t="s">
        <v>15</v>
      </c>
      <c r="E56" s="18"/>
      <c r="F56" s="18"/>
      <c r="G56" s="41"/>
      <c r="H56" s="19">
        <f>H57+H60</f>
        <v>3237</v>
      </c>
      <c r="I56" s="22"/>
      <c r="J56" s="71"/>
    </row>
    <row r="57" spans="1:10" ht="58.5" customHeight="1">
      <c r="A57" s="20" t="s">
        <v>16</v>
      </c>
      <c r="B57" s="9">
        <v>901</v>
      </c>
      <c r="C57" s="9" t="s">
        <v>14</v>
      </c>
      <c r="D57" s="9" t="s">
        <v>15</v>
      </c>
      <c r="E57" s="9" t="s">
        <v>17</v>
      </c>
      <c r="F57" s="9"/>
      <c r="G57" s="38"/>
      <c r="H57" s="21">
        <f>H59</f>
        <v>600</v>
      </c>
      <c r="I57" s="22"/>
      <c r="J57" s="71"/>
    </row>
    <row r="58" spans="1:10" ht="60" customHeight="1">
      <c r="A58" s="20" t="s">
        <v>67</v>
      </c>
      <c r="B58" s="9">
        <v>901</v>
      </c>
      <c r="C58" s="9" t="s">
        <v>14</v>
      </c>
      <c r="D58" s="9" t="s">
        <v>15</v>
      </c>
      <c r="E58" s="9" t="s">
        <v>66</v>
      </c>
      <c r="F58" s="9"/>
      <c r="G58" s="38"/>
      <c r="H58" s="21">
        <f>H59</f>
        <v>600</v>
      </c>
      <c r="I58" s="22"/>
      <c r="J58" s="71"/>
    </row>
    <row r="59" spans="1:10" ht="56.25">
      <c r="A59" s="20" t="s">
        <v>180</v>
      </c>
      <c r="B59" s="9">
        <v>901</v>
      </c>
      <c r="C59" s="9" t="s">
        <v>14</v>
      </c>
      <c r="D59" s="9" t="s">
        <v>15</v>
      </c>
      <c r="E59" s="9" t="s">
        <v>66</v>
      </c>
      <c r="F59" s="9">
        <v>240</v>
      </c>
      <c r="G59" s="38"/>
      <c r="H59" s="21">
        <v>600</v>
      </c>
      <c r="I59" s="22"/>
      <c r="J59" s="71"/>
    </row>
    <row r="60" spans="1:10" ht="61.5" customHeight="1">
      <c r="A60" s="20" t="s">
        <v>127</v>
      </c>
      <c r="B60" s="9">
        <v>901</v>
      </c>
      <c r="C60" s="9" t="s">
        <v>14</v>
      </c>
      <c r="D60" s="9" t="s">
        <v>15</v>
      </c>
      <c r="E60" s="9" t="s">
        <v>126</v>
      </c>
      <c r="F60" s="9"/>
      <c r="G60" s="38"/>
      <c r="H60" s="21">
        <f>H61+H62</f>
        <v>2637</v>
      </c>
      <c r="I60" s="22"/>
      <c r="J60" s="71"/>
    </row>
    <row r="61" spans="1:10" ht="36" customHeight="1">
      <c r="A61" s="20" t="s">
        <v>179</v>
      </c>
      <c r="B61" s="9">
        <v>901</v>
      </c>
      <c r="C61" s="9" t="s">
        <v>14</v>
      </c>
      <c r="D61" s="9" t="s">
        <v>15</v>
      </c>
      <c r="E61" s="9" t="s">
        <v>126</v>
      </c>
      <c r="F61" s="9">
        <v>110</v>
      </c>
      <c r="G61" s="38"/>
      <c r="H61" s="21">
        <v>1517</v>
      </c>
      <c r="I61" s="22"/>
      <c r="J61" s="71"/>
    </row>
    <row r="62" spans="1:10" ht="73.5" customHeight="1">
      <c r="A62" s="20" t="s">
        <v>180</v>
      </c>
      <c r="B62" s="9">
        <v>901</v>
      </c>
      <c r="C62" s="9" t="s">
        <v>14</v>
      </c>
      <c r="D62" s="9" t="s">
        <v>15</v>
      </c>
      <c r="E62" s="9" t="s">
        <v>126</v>
      </c>
      <c r="F62" s="9">
        <v>240</v>
      </c>
      <c r="G62" s="38"/>
      <c r="H62" s="21">
        <v>1120</v>
      </c>
      <c r="I62" s="22"/>
      <c r="J62" s="71"/>
    </row>
    <row r="63" spans="1:10" ht="42.75" customHeight="1">
      <c r="A63" s="16" t="s">
        <v>204</v>
      </c>
      <c r="B63" s="18">
        <v>901</v>
      </c>
      <c r="C63" s="18" t="s">
        <v>14</v>
      </c>
      <c r="D63" s="18" t="s">
        <v>25</v>
      </c>
      <c r="E63" s="18"/>
      <c r="F63" s="18"/>
      <c r="G63" s="16"/>
      <c r="H63" s="19">
        <f>H64</f>
        <v>0.8</v>
      </c>
      <c r="I63" s="22"/>
      <c r="J63" s="71"/>
    </row>
    <row r="64" spans="1:10" ht="73.5" customHeight="1">
      <c r="A64" s="24" t="s">
        <v>205</v>
      </c>
      <c r="B64" s="25">
        <v>901</v>
      </c>
      <c r="C64" s="25" t="s">
        <v>14</v>
      </c>
      <c r="D64" s="25" t="s">
        <v>25</v>
      </c>
      <c r="E64" s="25" t="s">
        <v>126</v>
      </c>
      <c r="F64" s="25"/>
      <c r="G64" s="24"/>
      <c r="H64" s="26">
        <f>H65:I65</f>
        <v>0.8</v>
      </c>
      <c r="I64" s="27"/>
      <c r="J64" s="71"/>
    </row>
    <row r="65" spans="1:10" ht="73.5" customHeight="1">
      <c r="A65" s="24" t="s">
        <v>196</v>
      </c>
      <c r="B65" s="25">
        <v>901</v>
      </c>
      <c r="C65" s="25" t="s">
        <v>14</v>
      </c>
      <c r="D65" s="25" t="s">
        <v>25</v>
      </c>
      <c r="E65" s="25" t="s">
        <v>126</v>
      </c>
      <c r="F65" s="25">
        <v>240</v>
      </c>
      <c r="G65" s="24"/>
      <c r="H65" s="26">
        <f>I65</f>
        <v>0.8</v>
      </c>
      <c r="I65" s="27">
        <v>0.8</v>
      </c>
      <c r="J65" s="71"/>
    </row>
    <row r="66" spans="1:10" ht="18.75">
      <c r="A66" s="30" t="s">
        <v>138</v>
      </c>
      <c r="B66" s="31">
        <v>901</v>
      </c>
      <c r="C66" s="31" t="s">
        <v>7</v>
      </c>
      <c r="D66" s="31" t="s">
        <v>133</v>
      </c>
      <c r="E66" s="31"/>
      <c r="F66" s="31"/>
      <c r="G66" s="40"/>
      <c r="H66" s="32">
        <f>H70+H67</f>
        <v>1259</v>
      </c>
      <c r="I66" s="22"/>
      <c r="J66" s="71"/>
    </row>
    <row r="67" spans="1:10" ht="18.75">
      <c r="A67" s="16" t="s">
        <v>186</v>
      </c>
      <c r="B67" s="18">
        <v>901</v>
      </c>
      <c r="C67" s="18" t="s">
        <v>7</v>
      </c>
      <c r="D67" s="18" t="s">
        <v>15</v>
      </c>
      <c r="E67" s="18"/>
      <c r="F67" s="18"/>
      <c r="G67" s="16"/>
      <c r="H67" s="18">
        <f>H68</f>
        <v>1159</v>
      </c>
      <c r="I67" s="22"/>
      <c r="J67" s="71"/>
    </row>
    <row r="68" spans="1:10" ht="37.5">
      <c r="A68" s="20" t="s">
        <v>167</v>
      </c>
      <c r="B68" s="9">
        <v>901</v>
      </c>
      <c r="C68" s="9" t="s">
        <v>7</v>
      </c>
      <c r="D68" s="9" t="s">
        <v>15</v>
      </c>
      <c r="E68" s="29" t="s">
        <v>166</v>
      </c>
      <c r="F68" s="9"/>
      <c r="G68" s="20"/>
      <c r="H68" s="9">
        <f>H69</f>
        <v>1159</v>
      </c>
      <c r="I68" s="22"/>
      <c r="J68" s="71"/>
    </row>
    <row r="69" spans="1:10" ht="56.25">
      <c r="A69" s="20" t="s">
        <v>180</v>
      </c>
      <c r="B69" s="9">
        <v>901</v>
      </c>
      <c r="C69" s="9" t="s">
        <v>7</v>
      </c>
      <c r="D69" s="9" t="s">
        <v>15</v>
      </c>
      <c r="E69" s="29" t="s">
        <v>166</v>
      </c>
      <c r="F69" s="9">
        <v>240</v>
      </c>
      <c r="G69" s="20"/>
      <c r="H69" s="9">
        <v>1159</v>
      </c>
      <c r="I69" s="22"/>
      <c r="J69" s="71"/>
    </row>
    <row r="70" spans="1:10" ht="37.5">
      <c r="A70" s="16" t="s">
        <v>85</v>
      </c>
      <c r="B70" s="18">
        <v>901</v>
      </c>
      <c r="C70" s="18" t="s">
        <v>7</v>
      </c>
      <c r="D70" s="18">
        <v>12</v>
      </c>
      <c r="E70" s="18"/>
      <c r="F70" s="18"/>
      <c r="G70" s="42"/>
      <c r="H70" s="19">
        <f>H71</f>
        <v>100</v>
      </c>
      <c r="I70" s="28"/>
      <c r="J70" s="71"/>
    </row>
    <row r="71" spans="1:10" ht="77.25" customHeight="1">
      <c r="A71" s="20" t="s">
        <v>228</v>
      </c>
      <c r="B71" s="9">
        <v>901</v>
      </c>
      <c r="C71" s="9" t="s">
        <v>7</v>
      </c>
      <c r="D71" s="9">
        <v>12</v>
      </c>
      <c r="E71" s="29" t="s">
        <v>191</v>
      </c>
      <c r="F71" s="9"/>
      <c r="G71" s="38"/>
      <c r="H71" s="21">
        <f>H72</f>
        <v>100</v>
      </c>
      <c r="I71" s="22"/>
      <c r="J71" s="71"/>
    </row>
    <row r="72" spans="1:10" ht="56.25">
      <c r="A72" s="20" t="s">
        <v>180</v>
      </c>
      <c r="B72" s="9">
        <v>901</v>
      </c>
      <c r="C72" s="9" t="s">
        <v>7</v>
      </c>
      <c r="D72" s="9">
        <v>12</v>
      </c>
      <c r="E72" s="29" t="s">
        <v>191</v>
      </c>
      <c r="F72" s="9">
        <v>240</v>
      </c>
      <c r="G72" s="38"/>
      <c r="H72" s="21">
        <v>100</v>
      </c>
      <c r="I72" s="22"/>
      <c r="J72" s="71"/>
    </row>
    <row r="73" spans="1:10" ht="18.75">
      <c r="A73" s="30" t="s">
        <v>135</v>
      </c>
      <c r="B73" s="31">
        <v>901</v>
      </c>
      <c r="C73" s="31" t="s">
        <v>29</v>
      </c>
      <c r="D73" s="31" t="s">
        <v>133</v>
      </c>
      <c r="E73" s="31"/>
      <c r="F73" s="31"/>
      <c r="G73" s="40"/>
      <c r="H73" s="32">
        <f>H74+H77+H84+H88</f>
        <v>7905.3</v>
      </c>
      <c r="I73" s="22"/>
      <c r="J73" s="71"/>
    </row>
    <row r="74" spans="1:10" ht="18.75">
      <c r="A74" s="16" t="s">
        <v>168</v>
      </c>
      <c r="B74" s="17">
        <v>901</v>
      </c>
      <c r="C74" s="18" t="s">
        <v>29</v>
      </c>
      <c r="D74" s="18" t="s">
        <v>4</v>
      </c>
      <c r="E74" s="17"/>
      <c r="F74" s="17"/>
      <c r="G74" s="40"/>
      <c r="H74" s="32">
        <f>H75</f>
        <v>2000</v>
      </c>
      <c r="I74" s="22"/>
      <c r="J74" s="71"/>
    </row>
    <row r="75" spans="1:10" ht="75">
      <c r="A75" s="20" t="s">
        <v>169</v>
      </c>
      <c r="B75" s="9">
        <v>901</v>
      </c>
      <c r="C75" s="9" t="s">
        <v>29</v>
      </c>
      <c r="D75" s="9" t="s">
        <v>4</v>
      </c>
      <c r="E75" s="9" t="s">
        <v>275</v>
      </c>
      <c r="F75" s="9"/>
      <c r="G75" s="43"/>
      <c r="H75" s="21">
        <f>H76</f>
        <v>2000</v>
      </c>
      <c r="I75" s="22"/>
      <c r="J75" s="71"/>
    </row>
    <row r="76" spans="1:10" ht="47.25" customHeight="1">
      <c r="A76" s="20" t="s">
        <v>187</v>
      </c>
      <c r="B76" s="9">
        <v>901</v>
      </c>
      <c r="C76" s="9" t="s">
        <v>29</v>
      </c>
      <c r="D76" s="9" t="s">
        <v>4</v>
      </c>
      <c r="E76" s="9" t="s">
        <v>275</v>
      </c>
      <c r="F76" s="9">
        <v>410</v>
      </c>
      <c r="G76" s="43"/>
      <c r="H76" s="21">
        <v>2000</v>
      </c>
      <c r="I76" s="22"/>
      <c r="J76" s="71"/>
    </row>
    <row r="77" spans="1:10" ht="18.75">
      <c r="A77" s="16" t="s">
        <v>86</v>
      </c>
      <c r="B77" s="17">
        <v>901</v>
      </c>
      <c r="C77" s="18" t="s">
        <v>29</v>
      </c>
      <c r="D77" s="18" t="s">
        <v>5</v>
      </c>
      <c r="E77" s="18"/>
      <c r="F77" s="18"/>
      <c r="G77" s="42"/>
      <c r="H77" s="19">
        <f>H78+H82</f>
        <v>3328.2</v>
      </c>
      <c r="I77" s="28"/>
      <c r="J77" s="71"/>
    </row>
    <row r="78" spans="1:10" ht="99.75" customHeight="1">
      <c r="A78" s="24" t="s">
        <v>88</v>
      </c>
      <c r="B78" s="25">
        <v>901</v>
      </c>
      <c r="C78" s="25" t="s">
        <v>29</v>
      </c>
      <c r="D78" s="25" t="s">
        <v>5</v>
      </c>
      <c r="E78" s="25" t="s">
        <v>87</v>
      </c>
      <c r="F78" s="25"/>
      <c r="G78" s="24"/>
      <c r="H78" s="26">
        <f>H79</f>
        <v>1328.2</v>
      </c>
      <c r="I78" s="27"/>
      <c r="J78" s="71"/>
    </row>
    <row r="79" spans="1:10" ht="58.5" customHeight="1">
      <c r="A79" s="24" t="s">
        <v>90</v>
      </c>
      <c r="B79" s="25">
        <v>901</v>
      </c>
      <c r="C79" s="25" t="s">
        <v>29</v>
      </c>
      <c r="D79" s="25" t="s">
        <v>5</v>
      </c>
      <c r="E79" s="25" t="s">
        <v>89</v>
      </c>
      <c r="F79" s="25"/>
      <c r="G79" s="24">
        <f>G81</f>
        <v>2036</v>
      </c>
      <c r="H79" s="26">
        <f>H80+H81</f>
        <v>1328.2</v>
      </c>
      <c r="I79" s="27"/>
      <c r="J79" s="71"/>
    </row>
    <row r="80" spans="1:10" ht="58.5" customHeight="1">
      <c r="A80" s="20" t="s">
        <v>180</v>
      </c>
      <c r="B80" s="9">
        <v>901</v>
      </c>
      <c r="C80" s="9" t="s">
        <v>29</v>
      </c>
      <c r="D80" s="9" t="s">
        <v>5</v>
      </c>
      <c r="E80" s="29" t="s">
        <v>244</v>
      </c>
      <c r="F80" s="9">
        <v>240</v>
      </c>
      <c r="G80" s="24"/>
      <c r="H80" s="21">
        <v>14.9</v>
      </c>
      <c r="I80" s="27"/>
      <c r="J80" s="71"/>
    </row>
    <row r="81" spans="1:10" ht="37.5" customHeight="1">
      <c r="A81" s="24" t="s">
        <v>115</v>
      </c>
      <c r="B81" s="25">
        <v>901</v>
      </c>
      <c r="C81" s="25" t="s">
        <v>29</v>
      </c>
      <c r="D81" s="25" t="s">
        <v>5</v>
      </c>
      <c r="E81" s="25" t="s">
        <v>91</v>
      </c>
      <c r="F81" s="25">
        <v>410</v>
      </c>
      <c r="G81" s="24">
        <v>2036</v>
      </c>
      <c r="H81" s="26">
        <f>I81</f>
        <v>1313.3</v>
      </c>
      <c r="I81" s="27">
        <v>1313.3</v>
      </c>
      <c r="J81" s="71"/>
    </row>
    <row r="82" spans="1:10" ht="55.5" customHeight="1">
      <c r="A82" s="20" t="s">
        <v>176</v>
      </c>
      <c r="B82" s="29">
        <v>901</v>
      </c>
      <c r="C82" s="29" t="s">
        <v>29</v>
      </c>
      <c r="D82" s="29" t="s">
        <v>5</v>
      </c>
      <c r="E82" s="29" t="s">
        <v>175</v>
      </c>
      <c r="F82" s="9"/>
      <c r="G82" s="20"/>
      <c r="H82" s="21">
        <f>H83</f>
        <v>2000</v>
      </c>
      <c r="I82" s="22"/>
      <c r="J82" s="71"/>
    </row>
    <row r="83" spans="1:10" ht="64.5" customHeight="1">
      <c r="A83" s="20" t="s">
        <v>188</v>
      </c>
      <c r="B83" s="29">
        <v>901</v>
      </c>
      <c r="C83" s="29" t="s">
        <v>29</v>
      </c>
      <c r="D83" s="29" t="s">
        <v>5</v>
      </c>
      <c r="E83" s="29" t="s">
        <v>175</v>
      </c>
      <c r="F83" s="29">
        <v>810</v>
      </c>
      <c r="G83" s="20"/>
      <c r="H83" s="21">
        <v>2000</v>
      </c>
      <c r="I83" s="22"/>
      <c r="J83" s="71"/>
    </row>
    <row r="84" spans="1:10" ht="37.5" customHeight="1">
      <c r="A84" s="16" t="s">
        <v>170</v>
      </c>
      <c r="B84" s="18">
        <v>901</v>
      </c>
      <c r="C84" s="18" t="s">
        <v>29</v>
      </c>
      <c r="D84" s="18" t="s">
        <v>14</v>
      </c>
      <c r="E84" s="18"/>
      <c r="F84" s="18"/>
      <c r="G84" s="44"/>
      <c r="H84" s="45">
        <f>H85</f>
        <v>2019.5</v>
      </c>
      <c r="I84" s="22"/>
      <c r="J84" s="71"/>
    </row>
    <row r="85" spans="1:10" ht="37.5" customHeight="1">
      <c r="A85" s="20" t="s">
        <v>172</v>
      </c>
      <c r="B85" s="9">
        <v>901</v>
      </c>
      <c r="C85" s="9" t="s">
        <v>29</v>
      </c>
      <c r="D85" s="9" t="s">
        <v>14</v>
      </c>
      <c r="E85" s="9" t="s">
        <v>171</v>
      </c>
      <c r="F85" s="9"/>
      <c r="G85" s="20"/>
      <c r="H85" s="46">
        <f>H86+H87</f>
        <v>2019.5</v>
      </c>
      <c r="I85" s="22"/>
      <c r="J85" s="71"/>
    </row>
    <row r="86" spans="1:10" ht="42.75" customHeight="1">
      <c r="A86" s="20" t="s">
        <v>180</v>
      </c>
      <c r="B86" s="9">
        <v>901</v>
      </c>
      <c r="C86" s="9" t="s">
        <v>29</v>
      </c>
      <c r="D86" s="9" t="s">
        <v>14</v>
      </c>
      <c r="E86" s="9" t="s">
        <v>171</v>
      </c>
      <c r="F86" s="9">
        <v>240</v>
      </c>
      <c r="G86" s="20"/>
      <c r="H86" s="46">
        <v>1999.9</v>
      </c>
      <c r="I86" s="22"/>
      <c r="J86" s="71"/>
    </row>
    <row r="87" spans="1:10" ht="42.75" customHeight="1">
      <c r="A87" s="20" t="s">
        <v>180</v>
      </c>
      <c r="B87" s="9">
        <v>901</v>
      </c>
      <c r="C87" s="25" t="s">
        <v>29</v>
      </c>
      <c r="D87" s="25" t="s">
        <v>14</v>
      </c>
      <c r="E87" s="25" t="s">
        <v>171</v>
      </c>
      <c r="F87" s="25">
        <v>240</v>
      </c>
      <c r="G87" s="24"/>
      <c r="H87" s="80">
        <f>I87</f>
        <v>19.6</v>
      </c>
      <c r="I87" s="27">
        <v>19.6</v>
      </c>
      <c r="J87" s="71"/>
    </row>
    <row r="88" spans="1:10" s="2" customFormat="1" ht="37.5">
      <c r="A88" s="16" t="s">
        <v>42</v>
      </c>
      <c r="B88" s="17">
        <v>901</v>
      </c>
      <c r="C88" s="18" t="s">
        <v>29</v>
      </c>
      <c r="D88" s="18" t="s">
        <v>29</v>
      </c>
      <c r="E88" s="18"/>
      <c r="F88" s="18"/>
      <c r="G88" s="16" t="e">
        <f>#REF!+#REF!</f>
        <v>#REF!</v>
      </c>
      <c r="H88" s="19">
        <f>H93+H89</f>
        <v>557.6</v>
      </c>
      <c r="I88" s="28"/>
      <c r="J88" s="77"/>
    </row>
    <row r="89" spans="1:10" ht="78" customHeight="1">
      <c r="A89" s="20" t="s">
        <v>31</v>
      </c>
      <c r="B89" s="9">
        <v>901</v>
      </c>
      <c r="C89" s="9" t="s">
        <v>29</v>
      </c>
      <c r="D89" s="9" t="s">
        <v>29</v>
      </c>
      <c r="E89" s="9" t="s">
        <v>30</v>
      </c>
      <c r="F89" s="9"/>
      <c r="G89" s="7"/>
      <c r="H89" s="21">
        <f>H90</f>
        <v>6.6</v>
      </c>
      <c r="I89" s="22"/>
      <c r="J89" s="71"/>
    </row>
    <row r="90" spans="1:10" ht="100.5" customHeight="1">
      <c r="A90" s="20" t="s">
        <v>88</v>
      </c>
      <c r="B90" s="9">
        <v>901</v>
      </c>
      <c r="C90" s="9" t="s">
        <v>29</v>
      </c>
      <c r="D90" s="9" t="s">
        <v>29</v>
      </c>
      <c r="E90" s="9" t="s">
        <v>87</v>
      </c>
      <c r="F90" s="9"/>
      <c r="G90" s="7"/>
      <c r="H90" s="21">
        <f>H91</f>
        <v>6.6</v>
      </c>
      <c r="I90" s="22"/>
      <c r="J90" s="71"/>
    </row>
    <row r="91" spans="1:10" ht="64.5" customHeight="1">
      <c r="A91" s="20" t="s">
        <v>90</v>
      </c>
      <c r="B91" s="9">
        <v>901</v>
      </c>
      <c r="C91" s="9" t="s">
        <v>29</v>
      </c>
      <c r="D91" s="9" t="s">
        <v>29</v>
      </c>
      <c r="E91" s="9" t="s">
        <v>89</v>
      </c>
      <c r="F91" s="9"/>
      <c r="G91" s="7"/>
      <c r="H91" s="21">
        <f>H92</f>
        <v>6.6</v>
      </c>
      <c r="I91" s="22"/>
      <c r="J91" s="71"/>
    </row>
    <row r="92" spans="1:10" ht="36" customHeight="1">
      <c r="A92" s="23" t="s">
        <v>181</v>
      </c>
      <c r="B92" s="9">
        <v>901</v>
      </c>
      <c r="C92" s="9" t="s">
        <v>29</v>
      </c>
      <c r="D92" s="9" t="s">
        <v>29</v>
      </c>
      <c r="E92" s="9" t="s">
        <v>91</v>
      </c>
      <c r="F92" s="9">
        <v>850</v>
      </c>
      <c r="G92" s="7"/>
      <c r="H92" s="21">
        <v>6.6</v>
      </c>
      <c r="I92" s="22"/>
      <c r="J92" s="71"/>
    </row>
    <row r="93" spans="1:10" ht="37.5" customHeight="1">
      <c r="A93" s="20" t="s">
        <v>52</v>
      </c>
      <c r="B93" s="9">
        <v>901</v>
      </c>
      <c r="C93" s="9" t="s">
        <v>29</v>
      </c>
      <c r="D93" s="9" t="s">
        <v>29</v>
      </c>
      <c r="E93" s="9" t="s">
        <v>120</v>
      </c>
      <c r="F93" s="8"/>
      <c r="G93" s="20">
        <f>G96</f>
        <v>846.5</v>
      </c>
      <c r="H93" s="21">
        <f>H94+H95+H96</f>
        <v>551</v>
      </c>
      <c r="I93" s="22"/>
      <c r="J93" s="71"/>
    </row>
    <row r="94" spans="1:10" ht="37.5" customHeight="1">
      <c r="A94" s="20" t="s">
        <v>179</v>
      </c>
      <c r="B94" s="9">
        <v>901</v>
      </c>
      <c r="C94" s="9" t="s">
        <v>29</v>
      </c>
      <c r="D94" s="9" t="s">
        <v>29</v>
      </c>
      <c r="E94" s="9" t="s">
        <v>120</v>
      </c>
      <c r="F94" s="9">
        <v>110</v>
      </c>
      <c r="G94" s="20"/>
      <c r="H94" s="21">
        <v>511</v>
      </c>
      <c r="I94" s="22"/>
      <c r="J94" s="71"/>
    </row>
    <row r="95" spans="1:10" ht="37.5" customHeight="1">
      <c r="A95" s="20" t="s">
        <v>180</v>
      </c>
      <c r="B95" s="9">
        <v>901</v>
      </c>
      <c r="C95" s="9" t="s">
        <v>29</v>
      </c>
      <c r="D95" s="9" t="s">
        <v>29</v>
      </c>
      <c r="E95" s="9" t="s">
        <v>120</v>
      </c>
      <c r="F95" s="9">
        <v>240</v>
      </c>
      <c r="G95" s="20"/>
      <c r="H95" s="21">
        <v>38</v>
      </c>
      <c r="I95" s="22"/>
      <c r="J95" s="71"/>
    </row>
    <row r="96" spans="1:10" ht="41.25" customHeight="1">
      <c r="A96" s="23" t="s">
        <v>181</v>
      </c>
      <c r="B96" s="9">
        <v>901</v>
      </c>
      <c r="C96" s="9" t="s">
        <v>29</v>
      </c>
      <c r="D96" s="9" t="s">
        <v>29</v>
      </c>
      <c r="E96" s="9" t="s">
        <v>120</v>
      </c>
      <c r="F96" s="9">
        <v>850</v>
      </c>
      <c r="G96" s="20">
        <v>846.5</v>
      </c>
      <c r="H96" s="21">
        <v>2</v>
      </c>
      <c r="I96" s="22"/>
      <c r="J96" s="71"/>
    </row>
    <row r="97" spans="1:10" ht="24" customHeight="1">
      <c r="A97" s="30" t="s">
        <v>134</v>
      </c>
      <c r="B97" s="47">
        <v>901</v>
      </c>
      <c r="C97" s="31" t="s">
        <v>18</v>
      </c>
      <c r="D97" s="31" t="s">
        <v>133</v>
      </c>
      <c r="E97" s="31"/>
      <c r="F97" s="31"/>
      <c r="G97" s="48"/>
      <c r="H97" s="32">
        <f>H98+H104+H118</f>
        <v>38600.8</v>
      </c>
      <c r="I97" s="22"/>
      <c r="J97" s="71"/>
    </row>
    <row r="98" spans="1:10" s="2" customFormat="1" ht="18.75">
      <c r="A98" s="16" t="s">
        <v>1</v>
      </c>
      <c r="B98" s="18">
        <v>901</v>
      </c>
      <c r="C98" s="18" t="s">
        <v>18</v>
      </c>
      <c r="D98" s="18" t="s">
        <v>5</v>
      </c>
      <c r="E98" s="18"/>
      <c r="F98" s="18"/>
      <c r="G98" s="49" t="e">
        <f>G99+#REF!</f>
        <v>#REF!</v>
      </c>
      <c r="H98" s="19">
        <f>H99+H102</f>
        <v>30454</v>
      </c>
      <c r="I98" s="28"/>
      <c r="J98" s="77"/>
    </row>
    <row r="99" spans="1:10" ht="37.5" customHeight="1">
      <c r="A99" s="20" t="s">
        <v>20</v>
      </c>
      <c r="B99" s="9">
        <v>901</v>
      </c>
      <c r="C99" s="9" t="s">
        <v>18</v>
      </c>
      <c r="D99" s="9" t="s">
        <v>5</v>
      </c>
      <c r="E99" s="9" t="s">
        <v>19</v>
      </c>
      <c r="F99" s="9"/>
      <c r="G99" s="20" t="e">
        <f>G100</f>
        <v>#REF!</v>
      </c>
      <c r="H99" s="21">
        <f>H100</f>
        <v>27236</v>
      </c>
      <c r="I99" s="22"/>
      <c r="J99" s="71"/>
    </row>
    <row r="100" spans="1:10" ht="43.5" customHeight="1">
      <c r="A100" s="20" t="s">
        <v>83</v>
      </c>
      <c r="B100" s="9">
        <v>901</v>
      </c>
      <c r="C100" s="9" t="s">
        <v>18</v>
      </c>
      <c r="D100" s="9" t="s">
        <v>5</v>
      </c>
      <c r="E100" s="9" t="s">
        <v>50</v>
      </c>
      <c r="F100" s="9"/>
      <c r="G100" s="20" t="e">
        <f>#REF!+#REF!</f>
        <v>#REF!</v>
      </c>
      <c r="H100" s="21">
        <f>H101</f>
        <v>27236</v>
      </c>
      <c r="I100" s="22"/>
      <c r="J100" s="71"/>
    </row>
    <row r="101" spans="1:10" ht="45" customHeight="1">
      <c r="A101" s="20" t="s">
        <v>189</v>
      </c>
      <c r="B101" s="9">
        <v>901</v>
      </c>
      <c r="C101" s="9" t="s">
        <v>18</v>
      </c>
      <c r="D101" s="9" t="s">
        <v>5</v>
      </c>
      <c r="E101" s="9" t="s">
        <v>50</v>
      </c>
      <c r="F101" s="9">
        <v>620</v>
      </c>
      <c r="G101" s="20">
        <v>3912.8</v>
      </c>
      <c r="H101" s="21">
        <v>27236</v>
      </c>
      <c r="I101" s="22"/>
      <c r="J101" s="71"/>
    </row>
    <row r="102" spans="1:10" ht="96.75" customHeight="1">
      <c r="A102" s="24" t="s">
        <v>213</v>
      </c>
      <c r="B102" s="25">
        <v>901</v>
      </c>
      <c r="C102" s="25" t="s">
        <v>18</v>
      </c>
      <c r="D102" s="25" t="s">
        <v>5</v>
      </c>
      <c r="E102" s="25" t="s">
        <v>256</v>
      </c>
      <c r="F102" s="25"/>
      <c r="G102" s="24"/>
      <c r="H102" s="26">
        <f>H103</f>
        <v>3218</v>
      </c>
      <c r="I102" s="27"/>
      <c r="J102" s="71"/>
    </row>
    <row r="103" spans="1:10" ht="56.25" customHeight="1">
      <c r="A103" s="24" t="s">
        <v>189</v>
      </c>
      <c r="B103" s="25">
        <v>901</v>
      </c>
      <c r="C103" s="25" t="s">
        <v>18</v>
      </c>
      <c r="D103" s="25" t="s">
        <v>5</v>
      </c>
      <c r="E103" s="25" t="s">
        <v>256</v>
      </c>
      <c r="F103" s="25">
        <v>620</v>
      </c>
      <c r="G103" s="24"/>
      <c r="H103" s="26">
        <v>3218</v>
      </c>
      <c r="I103" s="27"/>
      <c r="J103" s="71"/>
    </row>
    <row r="104" spans="1:10" s="2" customFormat="1" ht="24.75" customHeight="1">
      <c r="A104" s="16" t="s">
        <v>23</v>
      </c>
      <c r="B104" s="18">
        <v>901</v>
      </c>
      <c r="C104" s="18" t="s">
        <v>18</v>
      </c>
      <c r="D104" s="18" t="s">
        <v>18</v>
      </c>
      <c r="E104" s="18"/>
      <c r="F104" s="18"/>
      <c r="G104" s="16" t="e">
        <f>#REF!+#REF!</f>
        <v>#REF!</v>
      </c>
      <c r="H104" s="19">
        <f>H105+H108+H114+H116+H111</f>
        <v>2186.8</v>
      </c>
      <c r="I104" s="50"/>
      <c r="J104" s="77"/>
    </row>
    <row r="105" spans="1:10" ht="39" customHeight="1">
      <c r="A105" s="20" t="s">
        <v>92</v>
      </c>
      <c r="B105" s="9">
        <v>901</v>
      </c>
      <c r="C105" s="9" t="s">
        <v>18</v>
      </c>
      <c r="D105" s="9" t="s">
        <v>18</v>
      </c>
      <c r="E105" s="9" t="s">
        <v>101</v>
      </c>
      <c r="F105" s="9"/>
      <c r="G105" s="20"/>
      <c r="H105" s="21">
        <f>H106</f>
        <v>563</v>
      </c>
      <c r="I105" s="22"/>
      <c r="J105" s="71"/>
    </row>
    <row r="106" spans="1:10" ht="40.5" customHeight="1">
      <c r="A106" s="20" t="s">
        <v>52</v>
      </c>
      <c r="B106" s="9">
        <v>901</v>
      </c>
      <c r="C106" s="9" t="s">
        <v>18</v>
      </c>
      <c r="D106" s="9" t="s">
        <v>18</v>
      </c>
      <c r="E106" s="9" t="s">
        <v>144</v>
      </c>
      <c r="F106" s="9"/>
      <c r="G106" s="7"/>
      <c r="H106" s="21">
        <f>H107</f>
        <v>563</v>
      </c>
      <c r="I106" s="22"/>
      <c r="J106" s="71"/>
    </row>
    <row r="107" spans="1:10" ht="51.75" customHeight="1">
      <c r="A107" s="20" t="s">
        <v>182</v>
      </c>
      <c r="B107" s="9">
        <v>901</v>
      </c>
      <c r="C107" s="9" t="s">
        <v>18</v>
      </c>
      <c r="D107" s="9" t="s">
        <v>18</v>
      </c>
      <c r="E107" s="9" t="s">
        <v>144</v>
      </c>
      <c r="F107" s="9">
        <v>610</v>
      </c>
      <c r="G107" s="7"/>
      <c r="H107" s="21">
        <v>563</v>
      </c>
      <c r="I107" s="22"/>
      <c r="J107" s="71"/>
    </row>
    <row r="108" spans="1:10" ht="44.25" customHeight="1">
      <c r="A108" s="20" t="s">
        <v>99</v>
      </c>
      <c r="B108" s="9">
        <v>901</v>
      </c>
      <c r="C108" s="9" t="s">
        <v>18</v>
      </c>
      <c r="D108" s="9" t="s">
        <v>18</v>
      </c>
      <c r="E108" s="9" t="s">
        <v>98</v>
      </c>
      <c r="F108" s="9"/>
      <c r="G108" s="7"/>
      <c r="H108" s="21">
        <f>H109</f>
        <v>109.7</v>
      </c>
      <c r="I108" s="22"/>
      <c r="J108" s="71"/>
    </row>
    <row r="109" spans="1:10" ht="37.5">
      <c r="A109" s="20" t="s">
        <v>100</v>
      </c>
      <c r="B109" s="9">
        <v>901</v>
      </c>
      <c r="C109" s="9" t="s">
        <v>18</v>
      </c>
      <c r="D109" s="9" t="s">
        <v>18</v>
      </c>
      <c r="E109" s="9" t="s">
        <v>128</v>
      </c>
      <c r="F109" s="9"/>
      <c r="G109" s="7"/>
      <c r="H109" s="21">
        <f>H110</f>
        <v>109.7</v>
      </c>
      <c r="I109" s="22"/>
      <c r="J109" s="71"/>
    </row>
    <row r="110" spans="1:10" ht="59.25" customHeight="1">
      <c r="A110" s="20" t="s">
        <v>189</v>
      </c>
      <c r="B110" s="9">
        <v>901</v>
      </c>
      <c r="C110" s="9" t="s">
        <v>18</v>
      </c>
      <c r="D110" s="9" t="s">
        <v>18</v>
      </c>
      <c r="E110" s="9" t="s">
        <v>128</v>
      </c>
      <c r="F110" s="9">
        <v>620</v>
      </c>
      <c r="G110" s="7"/>
      <c r="H110" s="21">
        <v>109.7</v>
      </c>
      <c r="I110" s="22"/>
      <c r="J110" s="71"/>
    </row>
    <row r="111" spans="1:10" ht="59.25" customHeight="1">
      <c r="A111" s="20" t="s">
        <v>271</v>
      </c>
      <c r="B111" s="9">
        <v>901</v>
      </c>
      <c r="C111" s="9" t="s">
        <v>18</v>
      </c>
      <c r="D111" s="9" t="s">
        <v>18</v>
      </c>
      <c r="E111" s="9" t="s">
        <v>270</v>
      </c>
      <c r="F111" s="9"/>
      <c r="G111" s="7"/>
      <c r="H111" s="21">
        <f>H112+H113</f>
        <v>511.3</v>
      </c>
      <c r="I111" s="22"/>
      <c r="J111" s="71"/>
    </row>
    <row r="112" spans="1:10" ht="59.25" customHeight="1">
      <c r="A112" s="24" t="s">
        <v>189</v>
      </c>
      <c r="B112" s="25">
        <v>901</v>
      </c>
      <c r="C112" s="25" t="s">
        <v>18</v>
      </c>
      <c r="D112" s="25" t="s">
        <v>18</v>
      </c>
      <c r="E112" s="25" t="s">
        <v>270</v>
      </c>
      <c r="F112" s="25">
        <v>620</v>
      </c>
      <c r="G112" s="55"/>
      <c r="H112" s="26">
        <f>I112</f>
        <v>421</v>
      </c>
      <c r="I112" s="27">
        <v>421</v>
      </c>
      <c r="J112" s="71"/>
    </row>
    <row r="113" spans="1:10" ht="59.25" customHeight="1">
      <c r="A113" s="20" t="s">
        <v>189</v>
      </c>
      <c r="B113" s="9">
        <v>901</v>
      </c>
      <c r="C113" s="9" t="s">
        <v>18</v>
      </c>
      <c r="D113" s="9" t="s">
        <v>18</v>
      </c>
      <c r="E113" s="9" t="s">
        <v>270</v>
      </c>
      <c r="F113" s="9">
        <v>620</v>
      </c>
      <c r="G113" s="7"/>
      <c r="H113" s="21">
        <v>90.3</v>
      </c>
      <c r="I113" s="22"/>
      <c r="J113" s="71"/>
    </row>
    <row r="114" spans="1:10" ht="146.25" customHeight="1">
      <c r="A114" s="20" t="s">
        <v>241</v>
      </c>
      <c r="B114" s="9">
        <v>901</v>
      </c>
      <c r="C114" s="9" t="s">
        <v>18</v>
      </c>
      <c r="D114" s="9" t="s">
        <v>18</v>
      </c>
      <c r="E114" s="9" t="s">
        <v>242</v>
      </c>
      <c r="F114" s="9"/>
      <c r="G114" s="20"/>
      <c r="H114" s="21">
        <f>H115</f>
        <v>52</v>
      </c>
      <c r="I114" s="22"/>
      <c r="J114" s="71"/>
    </row>
    <row r="115" spans="1:10" ht="59.25" customHeight="1">
      <c r="A115" s="20" t="s">
        <v>182</v>
      </c>
      <c r="B115" s="9">
        <v>901</v>
      </c>
      <c r="C115" s="9" t="s">
        <v>18</v>
      </c>
      <c r="D115" s="9" t="s">
        <v>18</v>
      </c>
      <c r="E115" s="9" t="s">
        <v>243</v>
      </c>
      <c r="F115" s="9">
        <v>610</v>
      </c>
      <c r="G115" s="20">
        <v>226</v>
      </c>
      <c r="H115" s="21">
        <v>52</v>
      </c>
      <c r="I115" s="22"/>
      <c r="J115" s="71"/>
    </row>
    <row r="116" spans="1:10" ht="65.25" customHeight="1">
      <c r="A116" s="20" t="s">
        <v>232</v>
      </c>
      <c r="B116" s="9">
        <v>901</v>
      </c>
      <c r="C116" s="9" t="s">
        <v>18</v>
      </c>
      <c r="D116" s="9" t="s">
        <v>18</v>
      </c>
      <c r="E116" s="9" t="s">
        <v>209</v>
      </c>
      <c r="F116" s="9"/>
      <c r="G116" s="20"/>
      <c r="H116" s="21">
        <f>H117</f>
        <v>950.8</v>
      </c>
      <c r="I116" s="22"/>
      <c r="J116" s="71"/>
    </row>
    <row r="117" spans="1:10" ht="37.5">
      <c r="A117" s="20" t="s">
        <v>182</v>
      </c>
      <c r="B117" s="9">
        <v>901</v>
      </c>
      <c r="C117" s="9" t="s">
        <v>18</v>
      </c>
      <c r="D117" s="9" t="s">
        <v>18</v>
      </c>
      <c r="E117" s="9" t="s">
        <v>200</v>
      </c>
      <c r="F117" s="9">
        <v>610</v>
      </c>
      <c r="G117" s="20">
        <v>226</v>
      </c>
      <c r="H117" s="21">
        <v>950.8</v>
      </c>
      <c r="I117" s="22"/>
      <c r="J117" s="71"/>
    </row>
    <row r="118" spans="1:10" ht="18.75">
      <c r="A118" s="16" t="s">
        <v>223</v>
      </c>
      <c r="B118" s="18">
        <v>901</v>
      </c>
      <c r="C118" s="18" t="s">
        <v>18</v>
      </c>
      <c r="D118" s="18" t="s">
        <v>15</v>
      </c>
      <c r="E118" s="18"/>
      <c r="F118" s="18"/>
      <c r="G118" s="16"/>
      <c r="H118" s="19">
        <f>H119+H122</f>
        <v>5960</v>
      </c>
      <c r="I118" s="22"/>
      <c r="J118" s="71"/>
    </row>
    <row r="119" spans="1:10" ht="37.5">
      <c r="A119" s="20" t="s">
        <v>20</v>
      </c>
      <c r="B119" s="9">
        <v>901</v>
      </c>
      <c r="C119" s="9" t="s">
        <v>18</v>
      </c>
      <c r="D119" s="9" t="s">
        <v>15</v>
      </c>
      <c r="E119" s="9" t="s">
        <v>19</v>
      </c>
      <c r="F119" s="9"/>
      <c r="G119" s="20"/>
      <c r="H119" s="21">
        <f>H120</f>
        <v>1500</v>
      </c>
      <c r="I119" s="22"/>
      <c r="J119" s="71"/>
    </row>
    <row r="120" spans="1:10" ht="37.5">
      <c r="A120" s="20" t="s">
        <v>83</v>
      </c>
      <c r="B120" s="9">
        <v>901</v>
      </c>
      <c r="C120" s="9" t="s">
        <v>18</v>
      </c>
      <c r="D120" s="9" t="s">
        <v>15</v>
      </c>
      <c r="E120" s="9" t="s">
        <v>50</v>
      </c>
      <c r="F120" s="9"/>
      <c r="G120" s="20"/>
      <c r="H120" s="21">
        <f>H121</f>
        <v>1500</v>
      </c>
      <c r="I120" s="22"/>
      <c r="J120" s="71"/>
    </row>
    <row r="121" spans="1:10" ht="56.25">
      <c r="A121" s="20" t="s">
        <v>180</v>
      </c>
      <c r="B121" s="9">
        <v>901</v>
      </c>
      <c r="C121" s="9" t="s">
        <v>18</v>
      </c>
      <c r="D121" s="9" t="s">
        <v>15</v>
      </c>
      <c r="E121" s="9" t="s">
        <v>50</v>
      </c>
      <c r="F121" s="9">
        <v>240</v>
      </c>
      <c r="G121" s="20"/>
      <c r="H121" s="21">
        <v>1500</v>
      </c>
      <c r="I121" s="22"/>
      <c r="J121" s="71"/>
    </row>
    <row r="122" spans="1:10" ht="112.5">
      <c r="A122" s="20" t="s">
        <v>224</v>
      </c>
      <c r="B122" s="9">
        <v>901</v>
      </c>
      <c r="C122" s="9" t="s">
        <v>18</v>
      </c>
      <c r="D122" s="9" t="s">
        <v>15</v>
      </c>
      <c r="E122" s="9" t="s">
        <v>225</v>
      </c>
      <c r="F122" s="9"/>
      <c r="G122" s="20"/>
      <c r="H122" s="21">
        <f>H123</f>
        <v>4460</v>
      </c>
      <c r="I122" s="22"/>
      <c r="J122" s="71"/>
    </row>
    <row r="123" spans="1:10" ht="37.5">
      <c r="A123" s="20" t="s">
        <v>189</v>
      </c>
      <c r="B123" s="9">
        <v>901</v>
      </c>
      <c r="C123" s="9" t="s">
        <v>18</v>
      </c>
      <c r="D123" s="9" t="s">
        <v>15</v>
      </c>
      <c r="E123" s="9" t="s">
        <v>225</v>
      </c>
      <c r="F123" s="9">
        <v>620</v>
      </c>
      <c r="G123" s="20"/>
      <c r="H123" s="21">
        <v>4460</v>
      </c>
      <c r="I123" s="22"/>
      <c r="J123" s="71"/>
    </row>
    <row r="124" spans="1:10" ht="18.75">
      <c r="A124" s="30" t="s">
        <v>139</v>
      </c>
      <c r="B124" s="31">
        <v>901</v>
      </c>
      <c r="C124" s="31" t="s">
        <v>24</v>
      </c>
      <c r="D124" s="31" t="s">
        <v>133</v>
      </c>
      <c r="E124" s="31"/>
      <c r="F124" s="31"/>
      <c r="G124" s="30"/>
      <c r="H124" s="32">
        <f>H125</f>
        <v>4186</v>
      </c>
      <c r="I124" s="22"/>
      <c r="J124" s="71"/>
    </row>
    <row r="125" spans="1:10" s="2" customFormat="1" ht="42.75" customHeight="1">
      <c r="A125" s="16" t="s">
        <v>33</v>
      </c>
      <c r="B125" s="18">
        <v>901</v>
      </c>
      <c r="C125" s="18" t="s">
        <v>24</v>
      </c>
      <c r="D125" s="18" t="s">
        <v>4</v>
      </c>
      <c r="E125" s="18"/>
      <c r="F125" s="18"/>
      <c r="G125" s="16"/>
      <c r="H125" s="19">
        <f>H126+H128</f>
        <v>4186</v>
      </c>
      <c r="I125" s="28"/>
      <c r="J125" s="77"/>
    </row>
    <row r="126" spans="1:10" ht="117.75" customHeight="1">
      <c r="A126" s="20" t="s">
        <v>269</v>
      </c>
      <c r="B126" s="9">
        <v>901</v>
      </c>
      <c r="C126" s="9" t="s">
        <v>24</v>
      </c>
      <c r="D126" s="9" t="s">
        <v>4</v>
      </c>
      <c r="E126" s="29" t="s">
        <v>280</v>
      </c>
      <c r="F126" s="9"/>
      <c r="G126" s="20">
        <f>G129</f>
        <v>2036</v>
      </c>
      <c r="H126" s="21">
        <f>H127</f>
        <v>68.1</v>
      </c>
      <c r="I126" s="22"/>
      <c r="J126" s="71"/>
    </row>
    <row r="127" spans="1:10" ht="43.5" customHeight="1">
      <c r="A127" s="20" t="s">
        <v>47</v>
      </c>
      <c r="B127" s="9">
        <v>901</v>
      </c>
      <c r="C127" s="9" t="s">
        <v>24</v>
      </c>
      <c r="D127" s="9" t="s">
        <v>4</v>
      </c>
      <c r="E127" s="29" t="s">
        <v>280</v>
      </c>
      <c r="F127" s="9">
        <v>410</v>
      </c>
      <c r="G127" s="20">
        <v>2036</v>
      </c>
      <c r="H127" s="21">
        <v>68.1</v>
      </c>
      <c r="I127" s="27"/>
      <c r="J127" s="71"/>
    </row>
    <row r="128" spans="1:10" ht="151.5" customHeight="1">
      <c r="A128" s="24" t="s">
        <v>276</v>
      </c>
      <c r="B128" s="9">
        <v>901</v>
      </c>
      <c r="C128" s="25" t="s">
        <v>24</v>
      </c>
      <c r="D128" s="25" t="s">
        <v>4</v>
      </c>
      <c r="E128" s="51" t="s">
        <v>277</v>
      </c>
      <c r="F128" s="25"/>
      <c r="G128" s="24"/>
      <c r="H128" s="26">
        <f>H129</f>
        <v>4117.9</v>
      </c>
      <c r="I128" s="27"/>
      <c r="J128" s="71"/>
    </row>
    <row r="129" spans="1:10" ht="57" customHeight="1">
      <c r="A129" s="24" t="s">
        <v>115</v>
      </c>
      <c r="B129" s="25">
        <v>901</v>
      </c>
      <c r="C129" s="25" t="s">
        <v>24</v>
      </c>
      <c r="D129" s="25" t="s">
        <v>4</v>
      </c>
      <c r="E129" s="51" t="s">
        <v>277</v>
      </c>
      <c r="F129" s="25">
        <v>410</v>
      </c>
      <c r="G129" s="24">
        <v>2036</v>
      </c>
      <c r="H129" s="26">
        <f>I129</f>
        <v>4117.9</v>
      </c>
      <c r="I129" s="27">
        <v>4117.9</v>
      </c>
      <c r="J129" s="71"/>
    </row>
    <row r="130" spans="1:10" ht="22.5" customHeight="1">
      <c r="A130" s="30" t="s">
        <v>140</v>
      </c>
      <c r="B130" s="31">
        <v>901</v>
      </c>
      <c r="C130" s="31" t="s">
        <v>25</v>
      </c>
      <c r="D130" s="31" t="s">
        <v>133</v>
      </c>
      <c r="E130" s="39"/>
      <c r="F130" s="31"/>
      <c r="G130" s="30"/>
      <c r="H130" s="32">
        <f>H131+H135+H154</f>
        <v>23460.6</v>
      </c>
      <c r="I130" s="22"/>
      <c r="J130" s="71"/>
    </row>
    <row r="131" spans="1:10" ht="18.75">
      <c r="A131" s="16" t="s">
        <v>93</v>
      </c>
      <c r="B131" s="17">
        <v>901</v>
      </c>
      <c r="C131" s="18" t="s">
        <v>25</v>
      </c>
      <c r="D131" s="18" t="s">
        <v>4</v>
      </c>
      <c r="E131" s="18"/>
      <c r="F131" s="18"/>
      <c r="G131" s="44"/>
      <c r="H131" s="19">
        <f>H132</f>
        <v>936</v>
      </c>
      <c r="I131" s="22"/>
      <c r="J131" s="71"/>
    </row>
    <row r="132" spans="1:10" ht="46.5" customHeight="1">
      <c r="A132" s="20" t="s">
        <v>95</v>
      </c>
      <c r="B132" s="9">
        <v>901</v>
      </c>
      <c r="C132" s="9" t="s">
        <v>25</v>
      </c>
      <c r="D132" s="9" t="s">
        <v>4</v>
      </c>
      <c r="E132" s="9" t="s">
        <v>94</v>
      </c>
      <c r="F132" s="9"/>
      <c r="G132" s="20"/>
      <c r="H132" s="21">
        <f>H133</f>
        <v>936</v>
      </c>
      <c r="I132" s="22"/>
      <c r="J132" s="71"/>
    </row>
    <row r="133" spans="1:10" ht="75" customHeight="1">
      <c r="A133" s="20" t="s">
        <v>97</v>
      </c>
      <c r="B133" s="9">
        <v>901</v>
      </c>
      <c r="C133" s="9" t="s">
        <v>25</v>
      </c>
      <c r="D133" s="9" t="s">
        <v>4</v>
      </c>
      <c r="E133" s="9" t="s">
        <v>96</v>
      </c>
      <c r="F133" s="9"/>
      <c r="G133" s="20"/>
      <c r="H133" s="21">
        <f>H134</f>
        <v>936</v>
      </c>
      <c r="I133" s="22"/>
      <c r="J133" s="71"/>
    </row>
    <row r="134" spans="1:10" ht="37.5">
      <c r="A134" s="20" t="s">
        <v>190</v>
      </c>
      <c r="B134" s="9">
        <v>901</v>
      </c>
      <c r="C134" s="9" t="s">
        <v>25</v>
      </c>
      <c r="D134" s="9" t="s">
        <v>4</v>
      </c>
      <c r="E134" s="9" t="s">
        <v>96</v>
      </c>
      <c r="F134" s="9">
        <v>310</v>
      </c>
      <c r="G134" s="20"/>
      <c r="H134" s="21">
        <v>936</v>
      </c>
      <c r="I134" s="22"/>
      <c r="J134" s="71"/>
    </row>
    <row r="135" spans="1:10" s="2" customFormat="1" ht="18.75">
      <c r="A135" s="16" t="s">
        <v>26</v>
      </c>
      <c r="B135" s="17">
        <v>901</v>
      </c>
      <c r="C135" s="18" t="s">
        <v>25</v>
      </c>
      <c r="D135" s="18" t="s">
        <v>14</v>
      </c>
      <c r="E135" s="18"/>
      <c r="F135" s="18"/>
      <c r="G135" s="49" t="e">
        <f>#REF!+#REF!+#REF!+#REF!</f>
        <v>#REF!</v>
      </c>
      <c r="H135" s="19">
        <f>H136+H138+H142+H146+H148+H151+H144+H140</f>
        <v>20396.8</v>
      </c>
      <c r="I135" s="52"/>
      <c r="J135" s="77"/>
    </row>
    <row r="136" spans="1:10" s="2" customFormat="1" ht="56.25">
      <c r="A136" s="24" t="s">
        <v>236</v>
      </c>
      <c r="B136" s="25">
        <v>901</v>
      </c>
      <c r="C136" s="25" t="s">
        <v>25</v>
      </c>
      <c r="D136" s="25" t="s">
        <v>14</v>
      </c>
      <c r="E136" s="25" t="s">
        <v>246</v>
      </c>
      <c r="F136" s="25"/>
      <c r="G136" s="59"/>
      <c r="H136" s="26">
        <f>H137</f>
        <v>1063.9</v>
      </c>
      <c r="I136" s="27"/>
      <c r="J136" s="77"/>
    </row>
    <row r="137" spans="1:10" s="2" customFormat="1" ht="37.5">
      <c r="A137" s="24" t="s">
        <v>202</v>
      </c>
      <c r="B137" s="25">
        <v>901</v>
      </c>
      <c r="C137" s="25" t="s">
        <v>25</v>
      </c>
      <c r="D137" s="25" t="s">
        <v>14</v>
      </c>
      <c r="E137" s="25" t="s">
        <v>246</v>
      </c>
      <c r="F137" s="25">
        <v>310</v>
      </c>
      <c r="G137" s="59"/>
      <c r="H137" s="26">
        <f>I137</f>
        <v>1063.9</v>
      </c>
      <c r="I137" s="27">
        <v>1063.9</v>
      </c>
      <c r="J137" s="77"/>
    </row>
    <row r="138" spans="1:10" s="2" customFormat="1" ht="131.25">
      <c r="A138" s="24" t="s">
        <v>237</v>
      </c>
      <c r="B138" s="25">
        <v>901</v>
      </c>
      <c r="C138" s="25" t="s">
        <v>25</v>
      </c>
      <c r="D138" s="25" t="s">
        <v>14</v>
      </c>
      <c r="E138" s="25" t="s">
        <v>238</v>
      </c>
      <c r="F138" s="25"/>
      <c r="G138" s="59"/>
      <c r="H138" s="26">
        <f>H139</f>
        <v>10445.8</v>
      </c>
      <c r="I138" s="27"/>
      <c r="J138" s="77"/>
    </row>
    <row r="139" spans="1:10" s="2" customFormat="1" ht="37.5">
      <c r="A139" s="73" t="s">
        <v>202</v>
      </c>
      <c r="B139" s="74">
        <v>901</v>
      </c>
      <c r="C139" s="74" t="s">
        <v>25</v>
      </c>
      <c r="D139" s="74" t="s">
        <v>14</v>
      </c>
      <c r="E139" s="74" t="s">
        <v>238</v>
      </c>
      <c r="F139" s="74">
        <v>310</v>
      </c>
      <c r="G139" s="75"/>
      <c r="H139" s="81">
        <f>I139</f>
        <v>10445.8</v>
      </c>
      <c r="I139" s="82">
        <v>10445.8</v>
      </c>
      <c r="J139" s="77"/>
    </row>
    <row r="140" spans="1:10" s="2" customFormat="1" ht="56.25">
      <c r="A140" s="24" t="s">
        <v>273</v>
      </c>
      <c r="B140" s="74">
        <v>901</v>
      </c>
      <c r="C140" s="25" t="s">
        <v>25</v>
      </c>
      <c r="D140" s="25" t="s">
        <v>14</v>
      </c>
      <c r="E140" s="25" t="s">
        <v>272</v>
      </c>
      <c r="F140" s="25"/>
      <c r="G140" s="59"/>
      <c r="H140" s="26">
        <f>H141</f>
        <v>5259.1</v>
      </c>
      <c r="I140" s="27"/>
      <c r="J140" s="77"/>
    </row>
    <row r="141" spans="1:10" s="2" customFormat="1" ht="37.5">
      <c r="A141" s="24" t="s">
        <v>255</v>
      </c>
      <c r="B141" s="74">
        <v>901</v>
      </c>
      <c r="C141" s="25" t="s">
        <v>25</v>
      </c>
      <c r="D141" s="25" t="s">
        <v>14</v>
      </c>
      <c r="E141" s="25" t="s">
        <v>272</v>
      </c>
      <c r="F141" s="25">
        <v>320</v>
      </c>
      <c r="G141" s="59"/>
      <c r="H141" s="26">
        <f>I141</f>
        <v>5259.1</v>
      </c>
      <c r="I141" s="27">
        <v>5259.1</v>
      </c>
      <c r="J141" s="77"/>
    </row>
    <row r="142" spans="1:10" ht="44.25" customHeight="1">
      <c r="A142" s="20" t="s">
        <v>229</v>
      </c>
      <c r="B142" s="9">
        <v>901</v>
      </c>
      <c r="C142" s="9" t="s">
        <v>25</v>
      </c>
      <c r="D142" s="9" t="s">
        <v>14</v>
      </c>
      <c r="E142" s="9" t="s">
        <v>192</v>
      </c>
      <c r="F142" s="9"/>
      <c r="G142" s="53"/>
      <c r="H142" s="21">
        <f>H143</f>
        <v>2430</v>
      </c>
      <c r="I142" s="22"/>
      <c r="J142" s="71"/>
    </row>
    <row r="143" spans="1:10" ht="37.5" customHeight="1">
      <c r="A143" s="20" t="s">
        <v>255</v>
      </c>
      <c r="B143" s="9">
        <v>901</v>
      </c>
      <c r="C143" s="9" t="s">
        <v>25</v>
      </c>
      <c r="D143" s="9" t="s">
        <v>14</v>
      </c>
      <c r="E143" s="9" t="s">
        <v>192</v>
      </c>
      <c r="F143" s="9">
        <v>320</v>
      </c>
      <c r="G143" s="53"/>
      <c r="H143" s="21">
        <v>2430</v>
      </c>
      <c r="I143" s="22"/>
      <c r="J143" s="71"/>
    </row>
    <row r="144" spans="1:10" ht="78.75" customHeight="1">
      <c r="A144" s="20" t="s">
        <v>254</v>
      </c>
      <c r="B144" s="9">
        <v>901</v>
      </c>
      <c r="C144" s="9" t="s">
        <v>25</v>
      </c>
      <c r="D144" s="9" t="s">
        <v>14</v>
      </c>
      <c r="E144" s="9" t="s">
        <v>253</v>
      </c>
      <c r="F144" s="9"/>
      <c r="G144" s="53"/>
      <c r="H144" s="21">
        <f>H145</f>
        <v>657.4</v>
      </c>
      <c r="I144" s="22"/>
      <c r="J144" s="71"/>
    </row>
    <row r="145" spans="1:10" ht="37.5" customHeight="1">
      <c r="A145" s="20" t="s">
        <v>190</v>
      </c>
      <c r="B145" s="9">
        <v>901</v>
      </c>
      <c r="C145" s="9" t="s">
        <v>25</v>
      </c>
      <c r="D145" s="9" t="s">
        <v>14</v>
      </c>
      <c r="E145" s="9" t="s">
        <v>253</v>
      </c>
      <c r="F145" s="9">
        <v>310</v>
      </c>
      <c r="G145" s="53"/>
      <c r="H145" s="21">
        <v>657.4</v>
      </c>
      <c r="I145" s="22"/>
      <c r="J145" s="71"/>
    </row>
    <row r="146" spans="1:10" ht="75.75" customHeight="1">
      <c r="A146" s="20" t="s">
        <v>230</v>
      </c>
      <c r="B146" s="9">
        <v>901</v>
      </c>
      <c r="C146" s="9" t="s">
        <v>25</v>
      </c>
      <c r="D146" s="9" t="s">
        <v>14</v>
      </c>
      <c r="E146" s="9" t="s">
        <v>193</v>
      </c>
      <c r="F146" s="9"/>
      <c r="G146" s="53"/>
      <c r="H146" s="21">
        <f>H147</f>
        <v>110</v>
      </c>
      <c r="I146" s="22"/>
      <c r="J146" s="71"/>
    </row>
    <row r="147" spans="1:10" ht="37.5" customHeight="1">
      <c r="A147" s="20" t="s">
        <v>190</v>
      </c>
      <c r="B147" s="9">
        <v>901</v>
      </c>
      <c r="C147" s="9" t="s">
        <v>25</v>
      </c>
      <c r="D147" s="9" t="s">
        <v>14</v>
      </c>
      <c r="E147" s="9" t="s">
        <v>193</v>
      </c>
      <c r="F147" s="9">
        <v>310</v>
      </c>
      <c r="G147" s="53"/>
      <c r="H147" s="21">
        <v>110</v>
      </c>
      <c r="I147" s="22"/>
      <c r="J147" s="71"/>
    </row>
    <row r="148" spans="1:10" ht="93.75" customHeight="1">
      <c r="A148" s="20" t="s">
        <v>231</v>
      </c>
      <c r="B148" s="9">
        <v>901</v>
      </c>
      <c r="C148" s="9" t="s">
        <v>25</v>
      </c>
      <c r="D148" s="9" t="s">
        <v>14</v>
      </c>
      <c r="E148" s="9" t="s">
        <v>194</v>
      </c>
      <c r="F148" s="9"/>
      <c r="G148" s="53"/>
      <c r="H148" s="21">
        <f>H149+H150</f>
        <v>308.6</v>
      </c>
      <c r="I148" s="22"/>
      <c r="J148" s="71"/>
    </row>
    <row r="149" spans="1:10" ht="57" customHeight="1">
      <c r="A149" s="20" t="s">
        <v>180</v>
      </c>
      <c r="B149" s="9">
        <v>901</v>
      </c>
      <c r="C149" s="9" t="s">
        <v>25</v>
      </c>
      <c r="D149" s="9" t="s">
        <v>14</v>
      </c>
      <c r="E149" s="9" t="s">
        <v>194</v>
      </c>
      <c r="F149" s="9">
        <v>240</v>
      </c>
      <c r="G149" s="53"/>
      <c r="H149" s="21">
        <v>108.6</v>
      </c>
      <c r="I149" s="22"/>
      <c r="J149" s="71"/>
    </row>
    <row r="150" spans="1:10" ht="37.5" customHeight="1">
      <c r="A150" s="20" t="s">
        <v>190</v>
      </c>
      <c r="B150" s="9">
        <v>901</v>
      </c>
      <c r="C150" s="9" t="s">
        <v>25</v>
      </c>
      <c r="D150" s="9" t="s">
        <v>14</v>
      </c>
      <c r="E150" s="9" t="s">
        <v>194</v>
      </c>
      <c r="F150" s="9">
        <v>310</v>
      </c>
      <c r="G150" s="53"/>
      <c r="H150" s="21">
        <v>200</v>
      </c>
      <c r="I150" s="22"/>
      <c r="J150" s="71"/>
    </row>
    <row r="151" spans="1:10" ht="60" customHeight="1">
      <c r="A151" s="20" t="s">
        <v>234</v>
      </c>
      <c r="B151" s="9">
        <v>901</v>
      </c>
      <c r="C151" s="9" t="s">
        <v>25</v>
      </c>
      <c r="D151" s="9" t="s">
        <v>14</v>
      </c>
      <c r="E151" s="9" t="s">
        <v>195</v>
      </c>
      <c r="F151" s="9"/>
      <c r="G151" s="53"/>
      <c r="H151" s="21">
        <f>H152+H153</f>
        <v>122</v>
      </c>
      <c r="I151" s="22"/>
      <c r="J151" s="71"/>
    </row>
    <row r="152" spans="1:10" ht="59.25" customHeight="1">
      <c r="A152" s="20" t="s">
        <v>180</v>
      </c>
      <c r="B152" s="9">
        <v>901</v>
      </c>
      <c r="C152" s="9" t="s">
        <v>25</v>
      </c>
      <c r="D152" s="9" t="s">
        <v>14</v>
      </c>
      <c r="E152" s="9" t="s">
        <v>195</v>
      </c>
      <c r="F152" s="9">
        <v>240</v>
      </c>
      <c r="G152" s="53"/>
      <c r="H152" s="21">
        <v>12</v>
      </c>
      <c r="I152" s="22"/>
      <c r="J152" s="71"/>
    </row>
    <row r="153" spans="1:10" ht="37.5" customHeight="1">
      <c r="A153" s="20" t="s">
        <v>190</v>
      </c>
      <c r="B153" s="9">
        <v>901</v>
      </c>
      <c r="C153" s="9" t="s">
        <v>25</v>
      </c>
      <c r="D153" s="9" t="s">
        <v>14</v>
      </c>
      <c r="E153" s="9" t="s">
        <v>195</v>
      </c>
      <c r="F153" s="9">
        <v>310</v>
      </c>
      <c r="G153" s="53"/>
      <c r="H153" s="21">
        <v>110</v>
      </c>
      <c r="I153" s="22"/>
      <c r="J153" s="71"/>
    </row>
    <row r="154" spans="1:10" ht="37.5" customHeight="1">
      <c r="A154" s="16" t="s">
        <v>56</v>
      </c>
      <c r="B154" s="18">
        <v>901</v>
      </c>
      <c r="C154" s="18" t="s">
        <v>25</v>
      </c>
      <c r="D154" s="18" t="s">
        <v>7</v>
      </c>
      <c r="E154" s="18"/>
      <c r="F154" s="18"/>
      <c r="G154" s="16"/>
      <c r="H154" s="19">
        <f>H155</f>
        <v>2127.8</v>
      </c>
      <c r="I154" s="50"/>
      <c r="J154" s="71"/>
    </row>
    <row r="155" spans="1:10" ht="37.5" customHeight="1">
      <c r="A155" s="24" t="s">
        <v>239</v>
      </c>
      <c r="B155" s="25">
        <v>901</v>
      </c>
      <c r="C155" s="25" t="s">
        <v>25</v>
      </c>
      <c r="D155" s="25" t="s">
        <v>7</v>
      </c>
      <c r="E155" s="25" t="s">
        <v>247</v>
      </c>
      <c r="F155" s="25"/>
      <c r="G155" s="24"/>
      <c r="H155" s="26">
        <f>H156</f>
        <v>2127.8</v>
      </c>
      <c r="I155" s="27"/>
      <c r="J155" s="71"/>
    </row>
    <row r="156" spans="1:10" ht="37.5" customHeight="1">
      <c r="A156" s="24" t="s">
        <v>180</v>
      </c>
      <c r="B156" s="25">
        <v>901</v>
      </c>
      <c r="C156" s="25" t="s">
        <v>25</v>
      </c>
      <c r="D156" s="25" t="s">
        <v>7</v>
      </c>
      <c r="E156" s="25" t="s">
        <v>247</v>
      </c>
      <c r="F156" s="25">
        <v>240</v>
      </c>
      <c r="G156" s="24"/>
      <c r="H156" s="26">
        <f>I156</f>
        <v>2127.8</v>
      </c>
      <c r="I156" s="27">
        <v>2127.8</v>
      </c>
      <c r="J156" s="71"/>
    </row>
    <row r="157" spans="1:10" ht="30" customHeight="1">
      <c r="A157" s="30" t="s">
        <v>141</v>
      </c>
      <c r="B157" s="31">
        <v>901</v>
      </c>
      <c r="C157" s="31">
        <v>11</v>
      </c>
      <c r="D157" s="31" t="s">
        <v>133</v>
      </c>
      <c r="E157" s="31"/>
      <c r="F157" s="31"/>
      <c r="G157" s="30"/>
      <c r="H157" s="32">
        <f>H158</f>
        <v>9036</v>
      </c>
      <c r="I157" s="22"/>
      <c r="J157" s="71"/>
    </row>
    <row r="158" spans="1:10" s="2" customFormat="1" ht="20.25" customHeight="1">
      <c r="A158" s="33" t="s">
        <v>118</v>
      </c>
      <c r="B158" s="34">
        <v>901</v>
      </c>
      <c r="C158" s="35">
        <v>11</v>
      </c>
      <c r="D158" s="35" t="s">
        <v>5</v>
      </c>
      <c r="E158" s="35"/>
      <c r="F158" s="35"/>
      <c r="G158" s="33" t="e">
        <f>#REF!</f>
        <v>#REF!</v>
      </c>
      <c r="H158" s="37">
        <f>H159</f>
        <v>9036</v>
      </c>
      <c r="I158" s="52"/>
      <c r="J158" s="77"/>
    </row>
    <row r="159" spans="1:10" ht="87.75" customHeight="1">
      <c r="A159" s="20" t="s">
        <v>233</v>
      </c>
      <c r="B159" s="9">
        <v>901</v>
      </c>
      <c r="C159" s="9">
        <v>11</v>
      </c>
      <c r="D159" s="9" t="s">
        <v>5</v>
      </c>
      <c r="E159" s="9" t="s">
        <v>221</v>
      </c>
      <c r="F159" s="9"/>
      <c r="G159" s="20"/>
      <c r="H159" s="21">
        <f>H160+H161</f>
        <v>9036</v>
      </c>
      <c r="I159" s="22"/>
      <c r="J159" s="71"/>
    </row>
    <row r="160" spans="1:10" ht="56.25">
      <c r="A160" s="20" t="s">
        <v>180</v>
      </c>
      <c r="B160" s="9">
        <v>901</v>
      </c>
      <c r="C160" s="9">
        <v>11</v>
      </c>
      <c r="D160" s="9" t="s">
        <v>5</v>
      </c>
      <c r="E160" s="9" t="s">
        <v>222</v>
      </c>
      <c r="F160" s="9">
        <v>240</v>
      </c>
      <c r="G160" s="20"/>
      <c r="H160" s="21">
        <v>1536</v>
      </c>
      <c r="I160" s="22"/>
      <c r="J160" s="71"/>
    </row>
    <row r="161" spans="1:10" ht="41.25" customHeight="1">
      <c r="A161" s="20" t="s">
        <v>187</v>
      </c>
      <c r="B161" s="9">
        <v>901</v>
      </c>
      <c r="C161" s="9">
        <v>11</v>
      </c>
      <c r="D161" s="9" t="s">
        <v>5</v>
      </c>
      <c r="E161" s="9" t="s">
        <v>222</v>
      </c>
      <c r="F161" s="9">
        <v>410</v>
      </c>
      <c r="G161" s="20">
        <v>0.1</v>
      </c>
      <c r="H161" s="21">
        <v>7500</v>
      </c>
      <c r="I161" s="22"/>
      <c r="J161" s="71"/>
    </row>
    <row r="162" spans="1:10" ht="18.75">
      <c r="A162" s="30" t="s">
        <v>142</v>
      </c>
      <c r="B162" s="31">
        <v>901</v>
      </c>
      <c r="C162" s="31" t="s">
        <v>129</v>
      </c>
      <c r="D162" s="31" t="s">
        <v>133</v>
      </c>
      <c r="E162" s="31"/>
      <c r="F162" s="31"/>
      <c r="G162" s="30"/>
      <c r="H162" s="32">
        <f>H163</f>
        <v>1500</v>
      </c>
      <c r="I162" s="22"/>
      <c r="J162" s="71"/>
    </row>
    <row r="163" spans="1:10" ht="20.25" customHeight="1">
      <c r="A163" s="16" t="s">
        <v>132</v>
      </c>
      <c r="B163" s="18">
        <v>901</v>
      </c>
      <c r="C163" s="18" t="s">
        <v>129</v>
      </c>
      <c r="D163" s="18" t="s">
        <v>5</v>
      </c>
      <c r="E163" s="18"/>
      <c r="F163" s="18"/>
      <c r="G163" s="16"/>
      <c r="H163" s="19">
        <f>H165</f>
        <v>1500</v>
      </c>
      <c r="I163" s="22"/>
      <c r="J163" s="71"/>
    </row>
    <row r="164" spans="1:10" ht="37.5">
      <c r="A164" s="20" t="s">
        <v>131</v>
      </c>
      <c r="B164" s="9">
        <v>901</v>
      </c>
      <c r="C164" s="9" t="s">
        <v>129</v>
      </c>
      <c r="D164" s="9" t="s">
        <v>5</v>
      </c>
      <c r="E164" s="9" t="s">
        <v>130</v>
      </c>
      <c r="F164" s="9"/>
      <c r="G164" s="20"/>
      <c r="H164" s="21">
        <f>H165</f>
        <v>1500</v>
      </c>
      <c r="I164" s="22"/>
      <c r="J164" s="71"/>
    </row>
    <row r="165" spans="1:10" ht="50.25" customHeight="1">
      <c r="A165" s="20" t="s">
        <v>182</v>
      </c>
      <c r="B165" s="9">
        <v>901</v>
      </c>
      <c r="C165" s="9" t="s">
        <v>129</v>
      </c>
      <c r="D165" s="9" t="s">
        <v>5</v>
      </c>
      <c r="E165" s="9" t="s">
        <v>130</v>
      </c>
      <c r="F165" s="9">
        <v>610</v>
      </c>
      <c r="G165" s="20"/>
      <c r="H165" s="21">
        <v>1500</v>
      </c>
      <c r="I165" s="22"/>
      <c r="J165" s="71"/>
    </row>
    <row r="166" spans="1:10" ht="50.25" customHeight="1">
      <c r="A166" s="7" t="s">
        <v>217</v>
      </c>
      <c r="B166" s="8">
        <v>902</v>
      </c>
      <c r="C166" s="9"/>
      <c r="D166" s="9"/>
      <c r="E166" s="9"/>
      <c r="F166" s="9"/>
      <c r="G166" s="10" t="e">
        <f>G168+#REF!+#REF!+G221+G228+#REF!+#REF!+#REF!+#REF!+G266+#REF!+#REF!+#REF!+G276+G282+#REF!+#REF!+#REF!+#REF!+#REF!+G301+#REF!+G200+#REF!+#REF!</f>
        <v>#REF!</v>
      </c>
      <c r="H166" s="11">
        <f>H167</f>
        <v>494</v>
      </c>
      <c r="I166" s="22"/>
      <c r="J166" s="71"/>
    </row>
    <row r="167" spans="1:10" ht="50.25" customHeight="1">
      <c r="A167" s="12" t="s">
        <v>136</v>
      </c>
      <c r="B167" s="13">
        <v>902</v>
      </c>
      <c r="C167" s="13" t="s">
        <v>4</v>
      </c>
      <c r="D167" s="13" t="s">
        <v>133</v>
      </c>
      <c r="E167" s="13"/>
      <c r="F167" s="13"/>
      <c r="G167" s="14"/>
      <c r="H167" s="15">
        <f>H168</f>
        <v>494</v>
      </c>
      <c r="I167" s="22"/>
      <c r="J167" s="71"/>
    </row>
    <row r="168" spans="1:10" ht="92.25" customHeight="1">
      <c r="A168" s="16" t="s">
        <v>218</v>
      </c>
      <c r="B168" s="18">
        <v>902</v>
      </c>
      <c r="C168" s="18" t="s">
        <v>4</v>
      </c>
      <c r="D168" s="18" t="s">
        <v>14</v>
      </c>
      <c r="E168" s="18"/>
      <c r="F168" s="18"/>
      <c r="G168" s="16">
        <f>G169</f>
        <v>237.6</v>
      </c>
      <c r="H168" s="19">
        <f>H169</f>
        <v>494</v>
      </c>
      <c r="I168" s="22"/>
      <c r="J168" s="71"/>
    </row>
    <row r="169" spans="1:10" ht="76.5" customHeight="1">
      <c r="A169" s="20" t="s">
        <v>6</v>
      </c>
      <c r="B169" s="9">
        <v>902</v>
      </c>
      <c r="C169" s="9" t="s">
        <v>4</v>
      </c>
      <c r="D169" s="9" t="s">
        <v>14</v>
      </c>
      <c r="E169" s="9" t="s">
        <v>28</v>
      </c>
      <c r="F169" s="9"/>
      <c r="G169" s="20">
        <f>G171</f>
        <v>237.6</v>
      </c>
      <c r="H169" s="21">
        <f>H170</f>
        <v>494</v>
      </c>
      <c r="I169" s="22"/>
      <c r="J169" s="71"/>
    </row>
    <row r="170" spans="1:10" ht="50.25" customHeight="1">
      <c r="A170" s="9" t="s">
        <v>219</v>
      </c>
      <c r="B170" s="9">
        <v>902</v>
      </c>
      <c r="C170" s="9" t="s">
        <v>4</v>
      </c>
      <c r="D170" s="9" t="s">
        <v>14</v>
      </c>
      <c r="E170" s="54" t="s">
        <v>220</v>
      </c>
      <c r="F170" s="8"/>
      <c r="G170" s="20">
        <f>G171</f>
        <v>237.6</v>
      </c>
      <c r="H170" s="21">
        <f>H171+H172+H173</f>
        <v>494</v>
      </c>
      <c r="I170" s="22"/>
      <c r="J170" s="71"/>
    </row>
    <row r="171" spans="1:10" ht="50.25" customHeight="1">
      <c r="A171" s="20" t="s">
        <v>178</v>
      </c>
      <c r="B171" s="9">
        <v>902</v>
      </c>
      <c r="C171" s="9" t="s">
        <v>4</v>
      </c>
      <c r="D171" s="9" t="s">
        <v>14</v>
      </c>
      <c r="E171" s="54" t="s">
        <v>220</v>
      </c>
      <c r="F171" s="9">
        <v>120</v>
      </c>
      <c r="G171" s="20">
        <v>237.6</v>
      </c>
      <c r="H171" s="21">
        <v>469.2</v>
      </c>
      <c r="I171" s="22"/>
      <c r="J171" s="71"/>
    </row>
    <row r="172" spans="1:10" ht="50.25" customHeight="1">
      <c r="A172" s="20" t="s">
        <v>180</v>
      </c>
      <c r="B172" s="9">
        <v>902</v>
      </c>
      <c r="C172" s="9" t="s">
        <v>4</v>
      </c>
      <c r="D172" s="9" t="s">
        <v>14</v>
      </c>
      <c r="E172" s="54" t="s">
        <v>220</v>
      </c>
      <c r="F172" s="9">
        <v>240</v>
      </c>
      <c r="G172" s="20"/>
      <c r="H172" s="21">
        <v>24</v>
      </c>
      <c r="I172" s="22"/>
      <c r="J172" s="71"/>
    </row>
    <row r="173" spans="1:10" ht="50.25" customHeight="1">
      <c r="A173" s="23" t="s">
        <v>181</v>
      </c>
      <c r="B173" s="9">
        <v>902</v>
      </c>
      <c r="C173" s="9" t="s">
        <v>4</v>
      </c>
      <c r="D173" s="9" t="s">
        <v>14</v>
      </c>
      <c r="E173" s="54" t="s">
        <v>220</v>
      </c>
      <c r="F173" s="9">
        <v>850</v>
      </c>
      <c r="G173" s="20">
        <v>3310.1</v>
      </c>
      <c r="H173" s="21">
        <v>0.8</v>
      </c>
      <c r="I173" s="22"/>
      <c r="J173" s="71"/>
    </row>
    <row r="174" spans="1:10" ht="76.5" customHeight="1">
      <c r="A174" s="55" t="s">
        <v>153</v>
      </c>
      <c r="B174" s="56">
        <v>903</v>
      </c>
      <c r="C174" s="25"/>
      <c r="D174" s="25"/>
      <c r="E174" s="25"/>
      <c r="F174" s="25"/>
      <c r="G174" s="57">
        <f>G175</f>
        <v>0</v>
      </c>
      <c r="H174" s="58">
        <f>H175</f>
        <v>64660.899999999994</v>
      </c>
      <c r="I174" s="27"/>
      <c r="J174" s="71"/>
    </row>
    <row r="175" spans="1:10" ht="24" customHeight="1">
      <c r="A175" s="30" t="s">
        <v>138</v>
      </c>
      <c r="B175" s="31">
        <v>903</v>
      </c>
      <c r="C175" s="31" t="s">
        <v>7</v>
      </c>
      <c r="D175" s="31" t="s">
        <v>133</v>
      </c>
      <c r="E175" s="31"/>
      <c r="F175" s="31"/>
      <c r="G175" s="40"/>
      <c r="H175" s="32">
        <f>H176</f>
        <v>64660.899999999994</v>
      </c>
      <c r="I175" s="22"/>
      <c r="J175" s="71"/>
    </row>
    <row r="176" spans="1:10" ht="30.75" customHeight="1">
      <c r="A176" s="16" t="s">
        <v>84</v>
      </c>
      <c r="B176" s="18">
        <v>903</v>
      </c>
      <c r="C176" s="18" t="s">
        <v>7</v>
      </c>
      <c r="D176" s="18" t="s">
        <v>29</v>
      </c>
      <c r="E176" s="18"/>
      <c r="F176" s="18"/>
      <c r="G176" s="49" t="e">
        <f>#REF!+#REF!</f>
        <v>#REF!</v>
      </c>
      <c r="H176" s="19">
        <f>H177+H179+H183+H185+H187+H189+H191+H193+H195+H197</f>
        <v>64660.899999999994</v>
      </c>
      <c r="I176" s="28"/>
      <c r="J176" s="71"/>
    </row>
    <row r="177" spans="1:10" ht="68.25" customHeight="1">
      <c r="A177" s="24" t="s">
        <v>103</v>
      </c>
      <c r="B177" s="25">
        <v>903</v>
      </c>
      <c r="C177" s="25" t="s">
        <v>7</v>
      </c>
      <c r="D177" s="25" t="s">
        <v>29</v>
      </c>
      <c r="E177" s="25" t="s">
        <v>102</v>
      </c>
      <c r="F177" s="25"/>
      <c r="G177" s="59"/>
      <c r="H177" s="26">
        <f>H178</f>
        <v>2823</v>
      </c>
      <c r="I177" s="27"/>
      <c r="J177" s="71"/>
    </row>
    <row r="178" spans="1:10" ht="68.25" customHeight="1">
      <c r="A178" s="24" t="s">
        <v>178</v>
      </c>
      <c r="B178" s="25">
        <v>903</v>
      </c>
      <c r="C178" s="25" t="s">
        <v>7</v>
      </c>
      <c r="D178" s="25" t="s">
        <v>29</v>
      </c>
      <c r="E178" s="25" t="s">
        <v>102</v>
      </c>
      <c r="F178" s="25">
        <v>120</v>
      </c>
      <c r="G178" s="59"/>
      <c r="H178" s="26">
        <f>I178</f>
        <v>2823</v>
      </c>
      <c r="I178" s="27">
        <v>2823</v>
      </c>
      <c r="J178" s="71"/>
    </row>
    <row r="179" spans="1:10" ht="134.25" customHeight="1">
      <c r="A179" s="24" t="s">
        <v>210</v>
      </c>
      <c r="B179" s="25">
        <v>903</v>
      </c>
      <c r="C179" s="25" t="s">
        <v>7</v>
      </c>
      <c r="D179" s="25" t="s">
        <v>29</v>
      </c>
      <c r="E179" s="25" t="s">
        <v>256</v>
      </c>
      <c r="F179" s="25"/>
      <c r="G179" s="59"/>
      <c r="H179" s="26">
        <f>H180+H181+H182</f>
        <v>1946</v>
      </c>
      <c r="I179" s="27"/>
      <c r="J179" s="71"/>
    </row>
    <row r="180" spans="1:10" ht="68.25" customHeight="1">
      <c r="A180" s="24" t="s">
        <v>178</v>
      </c>
      <c r="B180" s="25">
        <v>903</v>
      </c>
      <c r="C180" s="25" t="s">
        <v>7</v>
      </c>
      <c r="D180" s="25" t="s">
        <v>29</v>
      </c>
      <c r="E180" s="25" t="s">
        <v>256</v>
      </c>
      <c r="F180" s="25">
        <v>120</v>
      </c>
      <c r="G180" s="59"/>
      <c r="H180" s="26">
        <v>1121</v>
      </c>
      <c r="I180" s="27"/>
      <c r="J180" s="71"/>
    </row>
    <row r="181" spans="1:10" ht="68.25" customHeight="1">
      <c r="A181" s="24" t="s">
        <v>180</v>
      </c>
      <c r="B181" s="25">
        <v>903</v>
      </c>
      <c r="C181" s="25" t="s">
        <v>7</v>
      </c>
      <c r="D181" s="25" t="s">
        <v>29</v>
      </c>
      <c r="E181" s="25" t="s">
        <v>256</v>
      </c>
      <c r="F181" s="25">
        <v>240</v>
      </c>
      <c r="G181" s="59"/>
      <c r="H181" s="26">
        <v>800</v>
      </c>
      <c r="I181" s="27"/>
      <c r="J181" s="71"/>
    </row>
    <row r="182" spans="1:10" ht="63" customHeight="1">
      <c r="A182" s="60" t="s">
        <v>181</v>
      </c>
      <c r="B182" s="25">
        <v>903</v>
      </c>
      <c r="C182" s="25" t="s">
        <v>7</v>
      </c>
      <c r="D182" s="25" t="s">
        <v>29</v>
      </c>
      <c r="E182" s="25" t="s">
        <v>256</v>
      </c>
      <c r="F182" s="25">
        <v>850</v>
      </c>
      <c r="G182" s="59"/>
      <c r="H182" s="26">
        <v>25</v>
      </c>
      <c r="I182" s="27"/>
      <c r="J182" s="71"/>
    </row>
    <row r="183" spans="1:10" ht="165" customHeight="1">
      <c r="A183" s="24" t="s">
        <v>174</v>
      </c>
      <c r="B183" s="25">
        <v>903</v>
      </c>
      <c r="C183" s="25" t="s">
        <v>7</v>
      </c>
      <c r="D183" s="25" t="s">
        <v>29</v>
      </c>
      <c r="E183" s="25" t="s">
        <v>256</v>
      </c>
      <c r="F183" s="25"/>
      <c r="G183" s="59"/>
      <c r="H183" s="26">
        <f>H184</f>
        <v>5000</v>
      </c>
      <c r="I183" s="27"/>
      <c r="J183" s="71"/>
    </row>
    <row r="184" spans="1:10" ht="74.25" customHeight="1">
      <c r="A184" s="24" t="s">
        <v>188</v>
      </c>
      <c r="B184" s="25">
        <v>903</v>
      </c>
      <c r="C184" s="25" t="s">
        <v>7</v>
      </c>
      <c r="D184" s="25" t="s">
        <v>29</v>
      </c>
      <c r="E184" s="25" t="s">
        <v>256</v>
      </c>
      <c r="F184" s="51">
        <v>810</v>
      </c>
      <c r="G184" s="59"/>
      <c r="H184" s="26">
        <v>5000</v>
      </c>
      <c r="I184" s="27"/>
      <c r="J184" s="71"/>
    </row>
    <row r="185" spans="1:10" ht="150" customHeight="1">
      <c r="A185" s="24" t="s">
        <v>214</v>
      </c>
      <c r="B185" s="25">
        <v>903</v>
      </c>
      <c r="C185" s="25" t="s">
        <v>7</v>
      </c>
      <c r="D185" s="25" t="s">
        <v>29</v>
      </c>
      <c r="E185" s="25" t="s">
        <v>256</v>
      </c>
      <c r="F185" s="25"/>
      <c r="G185" s="59"/>
      <c r="H185" s="26">
        <f>H186</f>
        <v>1000</v>
      </c>
      <c r="I185" s="27"/>
      <c r="J185" s="71"/>
    </row>
    <row r="186" spans="1:10" ht="74.25" customHeight="1">
      <c r="A186" s="24" t="s">
        <v>188</v>
      </c>
      <c r="B186" s="25">
        <v>903</v>
      </c>
      <c r="C186" s="25" t="s">
        <v>7</v>
      </c>
      <c r="D186" s="25" t="s">
        <v>29</v>
      </c>
      <c r="E186" s="25" t="s">
        <v>256</v>
      </c>
      <c r="F186" s="51">
        <v>810</v>
      </c>
      <c r="G186" s="59"/>
      <c r="H186" s="26">
        <v>1000</v>
      </c>
      <c r="I186" s="27"/>
      <c r="J186" s="71"/>
    </row>
    <row r="187" spans="1:10" ht="123" customHeight="1">
      <c r="A187" s="24" t="s">
        <v>215</v>
      </c>
      <c r="B187" s="25">
        <v>903</v>
      </c>
      <c r="C187" s="25" t="s">
        <v>7</v>
      </c>
      <c r="D187" s="25" t="s">
        <v>29</v>
      </c>
      <c r="E187" s="25" t="s">
        <v>256</v>
      </c>
      <c r="F187" s="25"/>
      <c r="G187" s="59"/>
      <c r="H187" s="26">
        <f>H188</f>
        <v>2000</v>
      </c>
      <c r="I187" s="27"/>
      <c r="J187" s="71"/>
    </row>
    <row r="188" spans="1:10" ht="74.25" customHeight="1">
      <c r="A188" s="24" t="s">
        <v>188</v>
      </c>
      <c r="B188" s="25">
        <v>903</v>
      </c>
      <c r="C188" s="25" t="s">
        <v>7</v>
      </c>
      <c r="D188" s="25" t="s">
        <v>29</v>
      </c>
      <c r="E188" s="25" t="s">
        <v>256</v>
      </c>
      <c r="F188" s="51">
        <v>810</v>
      </c>
      <c r="G188" s="59"/>
      <c r="H188" s="26">
        <v>2000</v>
      </c>
      <c r="I188" s="27"/>
      <c r="J188" s="71"/>
    </row>
    <row r="189" spans="1:10" ht="93.75" customHeight="1">
      <c r="A189" s="24" t="s">
        <v>262</v>
      </c>
      <c r="B189" s="25">
        <v>903</v>
      </c>
      <c r="C189" s="25" t="s">
        <v>7</v>
      </c>
      <c r="D189" s="25" t="s">
        <v>29</v>
      </c>
      <c r="E189" s="51" t="s">
        <v>257</v>
      </c>
      <c r="F189" s="25"/>
      <c r="G189" s="59"/>
      <c r="H189" s="26">
        <f>H190</f>
        <v>24958.7</v>
      </c>
      <c r="I189" s="27"/>
      <c r="J189" s="71"/>
    </row>
    <row r="190" spans="1:10" ht="74.25" customHeight="1">
      <c r="A190" s="24" t="s">
        <v>188</v>
      </c>
      <c r="B190" s="25">
        <v>903</v>
      </c>
      <c r="C190" s="25" t="s">
        <v>7</v>
      </c>
      <c r="D190" s="25" t="s">
        <v>29</v>
      </c>
      <c r="E190" s="51" t="s">
        <v>257</v>
      </c>
      <c r="F190" s="51">
        <v>810</v>
      </c>
      <c r="G190" s="59"/>
      <c r="H190" s="26">
        <f>I190</f>
        <v>24958.7</v>
      </c>
      <c r="I190" s="27">
        <v>24958.7</v>
      </c>
      <c r="J190" s="71"/>
    </row>
    <row r="191" spans="1:10" ht="74.25" customHeight="1">
      <c r="A191" s="24" t="s">
        <v>173</v>
      </c>
      <c r="B191" s="25">
        <v>903</v>
      </c>
      <c r="C191" s="25" t="s">
        <v>7</v>
      </c>
      <c r="D191" s="25" t="s">
        <v>29</v>
      </c>
      <c r="E191" s="51" t="s">
        <v>258</v>
      </c>
      <c r="F191" s="25"/>
      <c r="G191" s="59"/>
      <c r="H191" s="26">
        <f>H192</f>
        <v>2626.2</v>
      </c>
      <c r="I191" s="27"/>
      <c r="J191" s="71"/>
    </row>
    <row r="192" spans="1:10" ht="74.25" customHeight="1">
      <c r="A192" s="24" t="s">
        <v>188</v>
      </c>
      <c r="B192" s="25">
        <v>903</v>
      </c>
      <c r="C192" s="25" t="s">
        <v>7</v>
      </c>
      <c r="D192" s="25" t="s">
        <v>29</v>
      </c>
      <c r="E192" s="51" t="s">
        <v>258</v>
      </c>
      <c r="F192" s="51">
        <v>810</v>
      </c>
      <c r="G192" s="59"/>
      <c r="H192" s="26">
        <f>I192</f>
        <v>2626.2</v>
      </c>
      <c r="I192" s="27">
        <v>2626.2</v>
      </c>
      <c r="J192" s="71"/>
    </row>
    <row r="193" spans="1:10" ht="74.25" customHeight="1">
      <c r="A193" s="24" t="s">
        <v>263</v>
      </c>
      <c r="B193" s="25">
        <v>903</v>
      </c>
      <c r="C193" s="25" t="s">
        <v>7</v>
      </c>
      <c r="D193" s="25" t="s">
        <v>29</v>
      </c>
      <c r="E193" s="51" t="s">
        <v>259</v>
      </c>
      <c r="F193" s="25"/>
      <c r="G193" s="59"/>
      <c r="H193" s="26">
        <f>H194</f>
        <v>22743.7</v>
      </c>
      <c r="I193" s="27"/>
      <c r="J193" s="71"/>
    </row>
    <row r="194" spans="1:10" ht="74.25" customHeight="1">
      <c r="A194" s="24" t="s">
        <v>188</v>
      </c>
      <c r="B194" s="25">
        <v>903</v>
      </c>
      <c r="C194" s="25" t="s">
        <v>7</v>
      </c>
      <c r="D194" s="25" t="s">
        <v>29</v>
      </c>
      <c r="E194" s="51" t="s">
        <v>259</v>
      </c>
      <c r="F194" s="51">
        <v>810</v>
      </c>
      <c r="G194" s="59"/>
      <c r="H194" s="26">
        <f>I194</f>
        <v>22743.7</v>
      </c>
      <c r="I194" s="27">
        <v>22743.7</v>
      </c>
      <c r="J194" s="71"/>
    </row>
    <row r="195" spans="1:10" ht="74.25" customHeight="1">
      <c r="A195" s="24" t="s">
        <v>264</v>
      </c>
      <c r="B195" s="25">
        <v>903</v>
      </c>
      <c r="C195" s="25" t="s">
        <v>7</v>
      </c>
      <c r="D195" s="25" t="s">
        <v>29</v>
      </c>
      <c r="E195" s="51" t="s">
        <v>260</v>
      </c>
      <c r="F195" s="25"/>
      <c r="G195" s="59"/>
      <c r="H195" s="26">
        <f>H196</f>
        <v>43.3</v>
      </c>
      <c r="I195" s="27"/>
      <c r="J195" s="71"/>
    </row>
    <row r="196" spans="1:10" ht="74.25" customHeight="1">
      <c r="A196" s="24" t="s">
        <v>188</v>
      </c>
      <c r="B196" s="25">
        <v>903</v>
      </c>
      <c r="C196" s="25" t="s">
        <v>7</v>
      </c>
      <c r="D196" s="25" t="s">
        <v>29</v>
      </c>
      <c r="E196" s="51" t="s">
        <v>260</v>
      </c>
      <c r="F196" s="51">
        <v>810</v>
      </c>
      <c r="G196" s="59"/>
      <c r="H196" s="26">
        <f>I196</f>
        <v>43.3</v>
      </c>
      <c r="I196" s="27">
        <v>43.3</v>
      </c>
      <c r="J196" s="71"/>
    </row>
    <row r="197" spans="1:10" ht="74.25" customHeight="1">
      <c r="A197" s="24" t="s">
        <v>265</v>
      </c>
      <c r="B197" s="25">
        <v>903</v>
      </c>
      <c r="C197" s="25" t="s">
        <v>7</v>
      </c>
      <c r="D197" s="25" t="s">
        <v>29</v>
      </c>
      <c r="E197" s="51" t="s">
        <v>261</v>
      </c>
      <c r="F197" s="25"/>
      <c r="G197" s="59"/>
      <c r="H197" s="26">
        <f>H198</f>
        <v>1520</v>
      </c>
      <c r="I197" s="27"/>
      <c r="J197" s="71"/>
    </row>
    <row r="198" spans="1:10" ht="74.25" customHeight="1">
      <c r="A198" s="24" t="s">
        <v>188</v>
      </c>
      <c r="B198" s="25">
        <v>903</v>
      </c>
      <c r="C198" s="25" t="s">
        <v>7</v>
      </c>
      <c r="D198" s="25" t="s">
        <v>29</v>
      </c>
      <c r="E198" s="51" t="s">
        <v>261</v>
      </c>
      <c r="F198" s="51">
        <v>810</v>
      </c>
      <c r="G198" s="59"/>
      <c r="H198" s="26">
        <f>I198</f>
        <v>1520</v>
      </c>
      <c r="I198" s="27">
        <v>1520</v>
      </c>
      <c r="J198" s="71"/>
    </row>
    <row r="199" spans="1:10" ht="76.5" customHeight="1">
      <c r="A199" s="55" t="s">
        <v>155</v>
      </c>
      <c r="B199" s="61">
        <v>904</v>
      </c>
      <c r="C199" s="61"/>
      <c r="D199" s="61"/>
      <c r="E199" s="61"/>
      <c r="F199" s="56"/>
      <c r="G199" s="55" t="e">
        <f>G201+G231+G236</f>
        <v>#REF!</v>
      </c>
      <c r="H199" s="58">
        <f>H201+H209+H214+H221</f>
        <v>18260.6</v>
      </c>
      <c r="I199" s="27"/>
      <c r="J199" s="71"/>
    </row>
    <row r="200" spans="1:10" ht="21.75" customHeight="1">
      <c r="A200" s="30" t="s">
        <v>136</v>
      </c>
      <c r="B200" s="31">
        <v>904</v>
      </c>
      <c r="C200" s="31" t="s">
        <v>4</v>
      </c>
      <c r="D200" s="31" t="s">
        <v>133</v>
      </c>
      <c r="E200" s="31"/>
      <c r="F200" s="31"/>
      <c r="G200" s="62"/>
      <c r="H200" s="32">
        <f>H201</f>
        <v>2957</v>
      </c>
      <c r="I200" s="22"/>
      <c r="J200" s="71"/>
    </row>
    <row r="201" spans="1:10" ht="33" customHeight="1">
      <c r="A201" s="16" t="s">
        <v>41</v>
      </c>
      <c r="B201" s="65">
        <v>904</v>
      </c>
      <c r="C201" s="17" t="s">
        <v>4</v>
      </c>
      <c r="D201" s="17" t="s">
        <v>119</v>
      </c>
      <c r="E201" s="17"/>
      <c r="F201" s="17"/>
      <c r="G201" s="44" t="e">
        <f>#REF!</f>
        <v>#REF!</v>
      </c>
      <c r="H201" s="64">
        <f>H202+H206</f>
        <v>2957</v>
      </c>
      <c r="I201" s="28"/>
      <c r="J201" s="71"/>
    </row>
    <row r="202" spans="1:10" ht="100.5" customHeight="1">
      <c r="A202" s="24" t="s">
        <v>113</v>
      </c>
      <c r="B202" s="51">
        <v>904</v>
      </c>
      <c r="C202" s="25" t="s">
        <v>4</v>
      </c>
      <c r="D202" s="25">
        <v>13</v>
      </c>
      <c r="E202" s="25" t="s">
        <v>112</v>
      </c>
      <c r="F202" s="25"/>
      <c r="G202" s="24"/>
      <c r="H202" s="26">
        <f>H203+H204+H205</f>
        <v>2817</v>
      </c>
      <c r="I202" s="27"/>
      <c r="J202" s="71"/>
    </row>
    <row r="203" spans="1:10" ht="72" customHeight="1">
      <c r="A203" s="24" t="s">
        <v>197</v>
      </c>
      <c r="B203" s="51">
        <v>904</v>
      </c>
      <c r="C203" s="25" t="s">
        <v>4</v>
      </c>
      <c r="D203" s="25">
        <v>13</v>
      </c>
      <c r="E203" s="25" t="s">
        <v>112</v>
      </c>
      <c r="F203" s="25">
        <v>120</v>
      </c>
      <c r="G203" s="24"/>
      <c r="H203" s="26">
        <f>I203</f>
        <v>2485</v>
      </c>
      <c r="I203" s="27">
        <v>2485</v>
      </c>
      <c r="J203" s="71"/>
    </row>
    <row r="204" spans="1:10" ht="78.75" customHeight="1">
      <c r="A204" s="24" t="s">
        <v>198</v>
      </c>
      <c r="B204" s="51">
        <v>904</v>
      </c>
      <c r="C204" s="25" t="s">
        <v>4</v>
      </c>
      <c r="D204" s="25">
        <v>13</v>
      </c>
      <c r="E204" s="25" t="s">
        <v>112</v>
      </c>
      <c r="F204" s="25">
        <v>240</v>
      </c>
      <c r="G204" s="24"/>
      <c r="H204" s="26">
        <f>I204</f>
        <v>323.5</v>
      </c>
      <c r="I204" s="27">
        <v>323.5</v>
      </c>
      <c r="J204" s="71"/>
    </row>
    <row r="205" spans="1:10" ht="37.5">
      <c r="A205" s="24" t="s">
        <v>199</v>
      </c>
      <c r="B205" s="51">
        <v>904</v>
      </c>
      <c r="C205" s="25" t="s">
        <v>4</v>
      </c>
      <c r="D205" s="25">
        <v>13</v>
      </c>
      <c r="E205" s="25" t="s">
        <v>112</v>
      </c>
      <c r="F205" s="25">
        <v>850</v>
      </c>
      <c r="G205" s="24"/>
      <c r="H205" s="26">
        <f>I205</f>
        <v>8.5</v>
      </c>
      <c r="I205" s="27">
        <v>8.5</v>
      </c>
      <c r="J205" s="71"/>
    </row>
    <row r="206" spans="1:10" ht="37.5">
      <c r="A206" s="20" t="s">
        <v>62</v>
      </c>
      <c r="B206" s="9">
        <v>904</v>
      </c>
      <c r="C206" s="9" t="s">
        <v>4</v>
      </c>
      <c r="D206" s="9">
        <v>13</v>
      </c>
      <c r="E206" s="9" t="s">
        <v>48</v>
      </c>
      <c r="F206" s="9"/>
      <c r="G206" s="63">
        <f>G210</f>
        <v>0</v>
      </c>
      <c r="H206" s="21">
        <f>H207+H208</f>
        <v>140</v>
      </c>
      <c r="I206" s="27"/>
      <c r="J206" s="71"/>
    </row>
    <row r="207" spans="1:10" ht="37.5">
      <c r="A207" s="20" t="s">
        <v>178</v>
      </c>
      <c r="B207" s="9">
        <v>904</v>
      </c>
      <c r="C207" s="9" t="s">
        <v>4</v>
      </c>
      <c r="D207" s="9">
        <v>13</v>
      </c>
      <c r="E207" s="9" t="s">
        <v>48</v>
      </c>
      <c r="F207" s="9">
        <v>120</v>
      </c>
      <c r="G207" s="63"/>
      <c r="H207" s="21">
        <v>73</v>
      </c>
      <c r="I207" s="27"/>
      <c r="J207" s="71"/>
    </row>
    <row r="208" spans="1:10" ht="56.25">
      <c r="A208" s="20" t="s">
        <v>198</v>
      </c>
      <c r="B208" s="9">
        <v>904</v>
      </c>
      <c r="C208" s="9" t="s">
        <v>4</v>
      </c>
      <c r="D208" s="9">
        <v>13</v>
      </c>
      <c r="E208" s="9" t="s">
        <v>48</v>
      </c>
      <c r="F208" s="9">
        <v>240</v>
      </c>
      <c r="G208" s="63"/>
      <c r="H208" s="21">
        <v>67</v>
      </c>
      <c r="I208" s="27"/>
      <c r="J208" s="71"/>
    </row>
    <row r="209" spans="1:10" ht="18.75" customHeight="1">
      <c r="A209" s="30" t="s">
        <v>134</v>
      </c>
      <c r="B209" s="31">
        <v>904</v>
      </c>
      <c r="C209" s="31" t="s">
        <v>18</v>
      </c>
      <c r="D209" s="31" t="s">
        <v>133</v>
      </c>
      <c r="E209" s="31"/>
      <c r="F209" s="31"/>
      <c r="G209" s="30"/>
      <c r="H209" s="32">
        <f>H210</f>
        <v>200</v>
      </c>
      <c r="I209" s="22"/>
      <c r="J209" s="71"/>
    </row>
    <row r="210" spans="1:10" ht="18.75">
      <c r="A210" s="16" t="s">
        <v>23</v>
      </c>
      <c r="B210" s="17">
        <v>904</v>
      </c>
      <c r="C210" s="17" t="s">
        <v>18</v>
      </c>
      <c r="D210" s="17" t="s">
        <v>18</v>
      </c>
      <c r="E210" s="17"/>
      <c r="F210" s="17"/>
      <c r="G210" s="44"/>
      <c r="H210" s="64">
        <f>H211</f>
        <v>200</v>
      </c>
      <c r="I210" s="28"/>
      <c r="J210" s="71"/>
    </row>
    <row r="211" spans="1:10" ht="66" customHeight="1">
      <c r="A211" s="20" t="s">
        <v>232</v>
      </c>
      <c r="B211" s="9">
        <v>904</v>
      </c>
      <c r="C211" s="9" t="s">
        <v>18</v>
      </c>
      <c r="D211" s="9" t="s">
        <v>18</v>
      </c>
      <c r="E211" s="9" t="s">
        <v>200</v>
      </c>
      <c r="F211" s="9"/>
      <c r="G211" s="20"/>
      <c r="H211" s="21">
        <f>H212</f>
        <v>200</v>
      </c>
      <c r="I211" s="22"/>
      <c r="J211" s="71"/>
    </row>
    <row r="212" spans="1:10" ht="62.25" customHeight="1">
      <c r="A212" s="20" t="s">
        <v>201</v>
      </c>
      <c r="B212" s="9">
        <v>904</v>
      </c>
      <c r="C212" s="9" t="s">
        <v>18</v>
      </c>
      <c r="D212" s="9" t="s">
        <v>18</v>
      </c>
      <c r="E212" s="9" t="s">
        <v>200</v>
      </c>
      <c r="F212" s="9">
        <v>240</v>
      </c>
      <c r="G212" s="20"/>
      <c r="H212" s="21">
        <v>200</v>
      </c>
      <c r="I212" s="22"/>
      <c r="J212" s="71"/>
    </row>
    <row r="213" spans="1:10" ht="25.5" customHeight="1">
      <c r="A213" s="30" t="s">
        <v>140</v>
      </c>
      <c r="B213" s="39">
        <v>904</v>
      </c>
      <c r="C213" s="31" t="s">
        <v>25</v>
      </c>
      <c r="D213" s="31" t="s">
        <v>133</v>
      </c>
      <c r="E213" s="31"/>
      <c r="F213" s="31"/>
      <c r="G213" s="30"/>
      <c r="H213" s="32">
        <f>H214+H221</f>
        <v>15103.6</v>
      </c>
      <c r="I213" s="22"/>
      <c r="J213" s="71"/>
    </row>
    <row r="214" spans="1:10" ht="18.75">
      <c r="A214" s="16" t="s">
        <v>44</v>
      </c>
      <c r="B214" s="65">
        <v>904</v>
      </c>
      <c r="C214" s="18" t="s">
        <v>25</v>
      </c>
      <c r="D214" s="18" t="s">
        <v>5</v>
      </c>
      <c r="E214" s="18"/>
      <c r="F214" s="18"/>
      <c r="G214" s="16" t="e">
        <f>#REF!</f>
        <v>#REF!</v>
      </c>
      <c r="H214" s="19">
        <f>H215+H217</f>
        <v>2313</v>
      </c>
      <c r="I214" s="22"/>
      <c r="J214" s="71"/>
    </row>
    <row r="215" spans="1:10" ht="37.5">
      <c r="A215" s="20" t="s">
        <v>249</v>
      </c>
      <c r="B215" s="29">
        <v>904</v>
      </c>
      <c r="C215" s="9" t="s">
        <v>25</v>
      </c>
      <c r="D215" s="9" t="s">
        <v>5</v>
      </c>
      <c r="E215" s="9" t="s">
        <v>248</v>
      </c>
      <c r="F215" s="9"/>
      <c r="G215" s="20"/>
      <c r="H215" s="21">
        <f>H216</f>
        <v>10</v>
      </c>
      <c r="I215" s="22"/>
      <c r="J215" s="71"/>
    </row>
    <row r="216" spans="1:10" ht="56.25">
      <c r="A216" s="20" t="s">
        <v>198</v>
      </c>
      <c r="B216" s="29">
        <v>904</v>
      </c>
      <c r="C216" s="9" t="s">
        <v>25</v>
      </c>
      <c r="D216" s="9" t="s">
        <v>5</v>
      </c>
      <c r="E216" s="9" t="s">
        <v>248</v>
      </c>
      <c r="F216" s="9">
        <v>240</v>
      </c>
      <c r="G216" s="20"/>
      <c r="H216" s="21">
        <v>10</v>
      </c>
      <c r="I216" s="22"/>
      <c r="J216" s="71"/>
    </row>
    <row r="217" spans="1:10" ht="120.75" customHeight="1">
      <c r="A217" s="24" t="s">
        <v>113</v>
      </c>
      <c r="B217" s="51">
        <v>904</v>
      </c>
      <c r="C217" s="25" t="s">
        <v>25</v>
      </c>
      <c r="D217" s="25" t="s">
        <v>5</v>
      </c>
      <c r="E217" s="25" t="s">
        <v>112</v>
      </c>
      <c r="F217" s="25"/>
      <c r="G217" s="24">
        <f>G220</f>
        <v>139.2</v>
      </c>
      <c r="H217" s="26">
        <f>H218+H219+H220</f>
        <v>2303</v>
      </c>
      <c r="I217" s="27"/>
      <c r="J217" s="71"/>
    </row>
    <row r="218" spans="1:10" ht="37.5">
      <c r="A218" s="24" t="s">
        <v>179</v>
      </c>
      <c r="B218" s="51">
        <v>904</v>
      </c>
      <c r="C218" s="25" t="s">
        <v>25</v>
      </c>
      <c r="D218" s="25" t="s">
        <v>5</v>
      </c>
      <c r="E218" s="25" t="s">
        <v>112</v>
      </c>
      <c r="F218" s="25">
        <v>110</v>
      </c>
      <c r="G218" s="24"/>
      <c r="H218" s="26">
        <f>I218</f>
        <v>2036.2</v>
      </c>
      <c r="I218" s="27">
        <v>2036.2</v>
      </c>
      <c r="J218" s="71"/>
    </row>
    <row r="219" spans="1:10" ht="56.25">
      <c r="A219" s="24" t="s">
        <v>198</v>
      </c>
      <c r="B219" s="25">
        <v>904</v>
      </c>
      <c r="C219" s="25" t="s">
        <v>25</v>
      </c>
      <c r="D219" s="25" t="s">
        <v>5</v>
      </c>
      <c r="E219" s="25" t="s">
        <v>112</v>
      </c>
      <c r="F219" s="25">
        <v>240</v>
      </c>
      <c r="G219" s="24"/>
      <c r="H219" s="26">
        <f>I219</f>
        <v>261.9</v>
      </c>
      <c r="I219" s="27">
        <v>261.9</v>
      </c>
      <c r="J219" s="71"/>
    </row>
    <row r="220" spans="1:10" ht="49.5" customHeight="1">
      <c r="A220" s="24" t="s">
        <v>199</v>
      </c>
      <c r="B220" s="51">
        <v>904</v>
      </c>
      <c r="C220" s="25" t="s">
        <v>25</v>
      </c>
      <c r="D220" s="25" t="s">
        <v>5</v>
      </c>
      <c r="E220" s="25" t="s">
        <v>112</v>
      </c>
      <c r="F220" s="25">
        <v>850</v>
      </c>
      <c r="G220" s="24">
        <v>139.2</v>
      </c>
      <c r="H220" s="26">
        <f>I220</f>
        <v>4.9</v>
      </c>
      <c r="I220" s="27">
        <v>4.9</v>
      </c>
      <c r="J220" s="71"/>
    </row>
    <row r="221" spans="1:10" ht="27" customHeight="1">
      <c r="A221" s="16" t="s">
        <v>56</v>
      </c>
      <c r="B221" s="67">
        <v>904</v>
      </c>
      <c r="C221" s="18">
        <v>10</v>
      </c>
      <c r="D221" s="18" t="s">
        <v>7</v>
      </c>
      <c r="E221" s="17"/>
      <c r="F221" s="17"/>
      <c r="G221" s="44" t="e">
        <f>#REF!+G224</f>
        <v>#REF!</v>
      </c>
      <c r="H221" s="19">
        <f>H222+H224</f>
        <v>12790.6</v>
      </c>
      <c r="I221" s="28"/>
      <c r="J221" s="71"/>
    </row>
    <row r="222" spans="1:10" ht="74.25" customHeight="1">
      <c r="A222" s="24" t="s">
        <v>240</v>
      </c>
      <c r="B222" s="51">
        <v>904</v>
      </c>
      <c r="C222" s="25" t="s">
        <v>25</v>
      </c>
      <c r="D222" s="25" t="s">
        <v>7</v>
      </c>
      <c r="E222" s="25" t="s">
        <v>252</v>
      </c>
      <c r="F222" s="25"/>
      <c r="G222" s="24"/>
      <c r="H222" s="26">
        <f>H223</f>
        <v>233.6</v>
      </c>
      <c r="I222" s="27"/>
      <c r="J222" s="71"/>
    </row>
    <row r="223" spans="1:10" ht="52.5" customHeight="1">
      <c r="A223" s="24" t="s">
        <v>202</v>
      </c>
      <c r="B223" s="51">
        <v>904</v>
      </c>
      <c r="C223" s="25" t="s">
        <v>25</v>
      </c>
      <c r="D223" s="25" t="s">
        <v>7</v>
      </c>
      <c r="E223" s="25" t="s">
        <v>252</v>
      </c>
      <c r="F223" s="25">
        <v>310</v>
      </c>
      <c r="G223" s="24"/>
      <c r="H223" s="26">
        <f>I223</f>
        <v>233.6</v>
      </c>
      <c r="I223" s="27">
        <v>233.6</v>
      </c>
      <c r="J223" s="71"/>
    </row>
    <row r="224" spans="1:10" ht="37.5">
      <c r="A224" s="24" t="s">
        <v>57</v>
      </c>
      <c r="B224" s="51">
        <v>904</v>
      </c>
      <c r="C224" s="25" t="s">
        <v>25</v>
      </c>
      <c r="D224" s="25" t="s">
        <v>7</v>
      </c>
      <c r="E224" s="25" t="s">
        <v>40</v>
      </c>
      <c r="F224" s="25"/>
      <c r="G224" s="24" t="e">
        <f>G225</f>
        <v>#REF!</v>
      </c>
      <c r="H224" s="26">
        <f>H225</f>
        <v>12557</v>
      </c>
      <c r="I224" s="27"/>
      <c r="J224" s="71"/>
    </row>
    <row r="225" spans="1:10" ht="60.75" customHeight="1">
      <c r="A225" s="24" t="s">
        <v>59</v>
      </c>
      <c r="B225" s="51">
        <v>904</v>
      </c>
      <c r="C225" s="25" t="s">
        <v>25</v>
      </c>
      <c r="D225" s="25" t="s">
        <v>7</v>
      </c>
      <c r="E225" s="25" t="s">
        <v>58</v>
      </c>
      <c r="F225" s="25"/>
      <c r="G225" s="24" t="e">
        <f>G226+#REF!</f>
        <v>#REF!</v>
      </c>
      <c r="H225" s="26">
        <f>H226</f>
        <v>12557</v>
      </c>
      <c r="I225" s="27"/>
      <c r="J225" s="71"/>
    </row>
    <row r="226" spans="1:10" ht="54.75" customHeight="1">
      <c r="A226" s="24" t="s">
        <v>202</v>
      </c>
      <c r="B226" s="51">
        <v>904</v>
      </c>
      <c r="C226" s="25" t="s">
        <v>25</v>
      </c>
      <c r="D226" s="25" t="s">
        <v>7</v>
      </c>
      <c r="E226" s="25" t="s">
        <v>58</v>
      </c>
      <c r="F226" s="25">
        <v>310</v>
      </c>
      <c r="G226" s="24" t="e">
        <f>#REF!+#REF!</f>
        <v>#REF!</v>
      </c>
      <c r="H226" s="26">
        <v>12557</v>
      </c>
      <c r="I226" s="27">
        <v>12557</v>
      </c>
      <c r="J226" s="71"/>
    </row>
    <row r="227" spans="1:10" ht="58.5" customHeight="1">
      <c r="A227" s="7" t="s">
        <v>154</v>
      </c>
      <c r="B227" s="9">
        <v>905</v>
      </c>
      <c r="C227" s="66"/>
      <c r="D227" s="66"/>
      <c r="E227" s="66"/>
      <c r="F227" s="8"/>
      <c r="G227" s="7" t="e">
        <f>G236+G269+G229</f>
        <v>#REF!</v>
      </c>
      <c r="H227" s="11">
        <f>H228+H235</f>
        <v>35916.399999999994</v>
      </c>
      <c r="I227" s="22"/>
      <c r="J227" s="71"/>
    </row>
    <row r="228" spans="1:10" ht="25.5" customHeight="1">
      <c r="A228" s="30" t="s">
        <v>134</v>
      </c>
      <c r="B228" s="31">
        <v>905</v>
      </c>
      <c r="C228" s="31" t="s">
        <v>18</v>
      </c>
      <c r="D228" s="31" t="s">
        <v>133</v>
      </c>
      <c r="E228" s="39"/>
      <c r="F228" s="31"/>
      <c r="G228" s="30"/>
      <c r="H228" s="32">
        <f>H229</f>
        <v>3777.8</v>
      </c>
      <c r="I228" s="22"/>
      <c r="J228" s="71"/>
    </row>
    <row r="229" spans="1:10" ht="25.5" customHeight="1">
      <c r="A229" s="16" t="s">
        <v>1</v>
      </c>
      <c r="B229" s="17">
        <v>905</v>
      </c>
      <c r="C229" s="18" t="s">
        <v>18</v>
      </c>
      <c r="D229" s="18" t="s">
        <v>5</v>
      </c>
      <c r="E229" s="18"/>
      <c r="F229" s="18"/>
      <c r="G229" s="16">
        <f aca="true" t="shared" si="0" ref="G229:H231">G230</f>
        <v>1626</v>
      </c>
      <c r="H229" s="19">
        <f>H230+H233</f>
        <v>3777.8</v>
      </c>
      <c r="I229" s="22"/>
      <c r="J229" s="71"/>
    </row>
    <row r="230" spans="1:10" ht="37.5">
      <c r="A230" s="7" t="s">
        <v>22</v>
      </c>
      <c r="B230" s="9">
        <v>905</v>
      </c>
      <c r="C230" s="9" t="s">
        <v>18</v>
      </c>
      <c r="D230" s="9" t="s">
        <v>5</v>
      </c>
      <c r="E230" s="9" t="s">
        <v>21</v>
      </c>
      <c r="F230" s="9"/>
      <c r="G230" s="20">
        <f t="shared" si="0"/>
        <v>1626</v>
      </c>
      <c r="H230" s="21">
        <f t="shared" si="0"/>
        <v>3272.3</v>
      </c>
      <c r="I230" s="22"/>
      <c r="J230" s="71"/>
    </row>
    <row r="231" spans="1:10" ht="43.5" customHeight="1">
      <c r="A231" s="20" t="s">
        <v>52</v>
      </c>
      <c r="B231" s="9">
        <v>905</v>
      </c>
      <c r="C231" s="9" t="s">
        <v>18</v>
      </c>
      <c r="D231" s="9" t="s">
        <v>5</v>
      </c>
      <c r="E231" s="9" t="s">
        <v>51</v>
      </c>
      <c r="F231" s="9"/>
      <c r="G231" s="20">
        <f t="shared" si="0"/>
        <v>1626</v>
      </c>
      <c r="H231" s="21">
        <f t="shared" si="0"/>
        <v>3272.3</v>
      </c>
      <c r="I231" s="22"/>
      <c r="J231" s="71"/>
    </row>
    <row r="232" spans="1:10" ht="37.5">
      <c r="A232" s="20" t="s">
        <v>182</v>
      </c>
      <c r="B232" s="9">
        <v>905</v>
      </c>
      <c r="C232" s="9" t="s">
        <v>18</v>
      </c>
      <c r="D232" s="9" t="s">
        <v>5</v>
      </c>
      <c r="E232" s="9" t="s">
        <v>51</v>
      </c>
      <c r="F232" s="9">
        <v>610</v>
      </c>
      <c r="G232" s="20">
        <v>1626</v>
      </c>
      <c r="H232" s="21">
        <v>3272.3</v>
      </c>
      <c r="I232" s="22"/>
      <c r="J232" s="71"/>
    </row>
    <row r="233" spans="1:10" ht="75">
      <c r="A233" s="24" t="s">
        <v>177</v>
      </c>
      <c r="B233" s="25">
        <v>905</v>
      </c>
      <c r="C233" s="25" t="s">
        <v>18</v>
      </c>
      <c r="D233" s="25" t="s">
        <v>5</v>
      </c>
      <c r="E233" s="25" t="s">
        <v>256</v>
      </c>
      <c r="F233" s="25"/>
      <c r="G233" s="24"/>
      <c r="H233" s="26">
        <f>H234</f>
        <v>505.5</v>
      </c>
      <c r="I233" s="27"/>
      <c r="J233" s="71"/>
    </row>
    <row r="234" spans="1:10" ht="37.5">
      <c r="A234" s="24" t="s">
        <v>179</v>
      </c>
      <c r="B234" s="25">
        <v>905</v>
      </c>
      <c r="C234" s="25" t="s">
        <v>18</v>
      </c>
      <c r="D234" s="25" t="s">
        <v>5</v>
      </c>
      <c r="E234" s="25" t="s">
        <v>256</v>
      </c>
      <c r="F234" s="25">
        <v>110</v>
      </c>
      <c r="G234" s="24">
        <v>1149.2</v>
      </c>
      <c r="H234" s="26">
        <v>505.5</v>
      </c>
      <c r="I234" s="27"/>
      <c r="J234" s="71"/>
    </row>
    <row r="235" spans="1:10" ht="26.25" customHeight="1">
      <c r="A235" s="30" t="s">
        <v>139</v>
      </c>
      <c r="B235" s="31">
        <v>905</v>
      </c>
      <c r="C235" s="31" t="s">
        <v>24</v>
      </c>
      <c r="D235" s="31" t="s">
        <v>133</v>
      </c>
      <c r="E235" s="31"/>
      <c r="F235" s="31"/>
      <c r="G235" s="30"/>
      <c r="H235" s="32">
        <f>H236+H269</f>
        <v>32138.599999999995</v>
      </c>
      <c r="I235" s="22"/>
      <c r="J235" s="71"/>
    </row>
    <row r="236" spans="1:10" ht="25.5" customHeight="1">
      <c r="A236" s="16" t="s">
        <v>33</v>
      </c>
      <c r="B236" s="17">
        <v>905</v>
      </c>
      <c r="C236" s="18" t="s">
        <v>24</v>
      </c>
      <c r="D236" s="18" t="s">
        <v>4</v>
      </c>
      <c r="E236" s="67"/>
      <c r="F236" s="67"/>
      <c r="G236" s="16" t="e">
        <f>G237+G246+G254</f>
        <v>#REF!</v>
      </c>
      <c r="H236" s="19">
        <f>H237+H246+H254+H262</f>
        <v>28803.499999999996</v>
      </c>
      <c r="I236" s="22"/>
      <c r="J236" s="71"/>
    </row>
    <row r="237" spans="1:10" ht="54.75" customHeight="1">
      <c r="A237" s="20" t="s">
        <v>34</v>
      </c>
      <c r="B237" s="9">
        <v>905</v>
      </c>
      <c r="C237" s="9" t="s">
        <v>24</v>
      </c>
      <c r="D237" s="9" t="s">
        <v>4</v>
      </c>
      <c r="E237" s="9" t="s">
        <v>32</v>
      </c>
      <c r="F237" s="29"/>
      <c r="G237" s="20" t="e">
        <f>G238</f>
        <v>#REF!</v>
      </c>
      <c r="H237" s="21">
        <f>H238+H244+H252+H260+H265+H267</f>
        <v>23305.6</v>
      </c>
      <c r="I237" s="22"/>
      <c r="J237" s="71"/>
    </row>
    <row r="238" spans="1:10" ht="43.5" customHeight="1">
      <c r="A238" s="20" t="s">
        <v>52</v>
      </c>
      <c r="B238" s="9">
        <v>905</v>
      </c>
      <c r="C238" s="9" t="s">
        <v>24</v>
      </c>
      <c r="D238" s="9" t="s">
        <v>4</v>
      </c>
      <c r="E238" s="9" t="s">
        <v>53</v>
      </c>
      <c r="F238" s="29"/>
      <c r="G238" s="20" t="e">
        <f>G243+#REF!</f>
        <v>#REF!</v>
      </c>
      <c r="H238" s="21">
        <f>H239+H240+H242+H243+H241</f>
        <v>10110.099999999999</v>
      </c>
      <c r="I238" s="22"/>
      <c r="J238" s="71"/>
    </row>
    <row r="239" spans="1:10" ht="43.5" customHeight="1">
      <c r="A239" s="20" t="s">
        <v>179</v>
      </c>
      <c r="B239" s="9">
        <v>905</v>
      </c>
      <c r="C239" s="9" t="s">
        <v>24</v>
      </c>
      <c r="D239" s="9" t="s">
        <v>4</v>
      </c>
      <c r="E239" s="9" t="s">
        <v>53</v>
      </c>
      <c r="F239" s="9">
        <v>110</v>
      </c>
      <c r="G239" s="20"/>
      <c r="H239" s="21">
        <v>5027.1</v>
      </c>
      <c r="I239" s="22"/>
      <c r="J239" s="71"/>
    </row>
    <row r="240" spans="1:10" ht="56.25" customHeight="1">
      <c r="A240" s="20" t="s">
        <v>180</v>
      </c>
      <c r="B240" s="9">
        <v>905</v>
      </c>
      <c r="C240" s="9" t="s">
        <v>24</v>
      </c>
      <c r="D240" s="9" t="s">
        <v>4</v>
      </c>
      <c r="E240" s="9" t="s">
        <v>53</v>
      </c>
      <c r="F240" s="9">
        <v>240</v>
      </c>
      <c r="G240" s="20"/>
      <c r="H240" s="21">
        <v>4744.2</v>
      </c>
      <c r="I240" s="22"/>
      <c r="J240" s="71"/>
    </row>
    <row r="241" spans="1:10" ht="56.25" customHeight="1">
      <c r="A241" s="20" t="s">
        <v>180</v>
      </c>
      <c r="B241" s="9">
        <v>905</v>
      </c>
      <c r="C241" s="9" t="s">
        <v>24</v>
      </c>
      <c r="D241" s="9" t="s">
        <v>4</v>
      </c>
      <c r="E241" s="9" t="s">
        <v>53</v>
      </c>
      <c r="F241" s="9">
        <v>240</v>
      </c>
      <c r="G241" s="20"/>
      <c r="H241" s="21">
        <v>218</v>
      </c>
      <c r="I241" s="22"/>
      <c r="J241" s="71"/>
    </row>
    <row r="242" spans="1:10" ht="69.75" customHeight="1">
      <c r="A242" s="24" t="s">
        <v>198</v>
      </c>
      <c r="B242" s="25">
        <v>905</v>
      </c>
      <c r="C242" s="25" t="s">
        <v>24</v>
      </c>
      <c r="D242" s="25" t="s">
        <v>4</v>
      </c>
      <c r="E242" s="25" t="s">
        <v>53</v>
      </c>
      <c r="F242" s="25">
        <v>240</v>
      </c>
      <c r="G242" s="24"/>
      <c r="H242" s="26">
        <f>I242</f>
        <v>0.8</v>
      </c>
      <c r="I242" s="27">
        <v>0.8</v>
      </c>
      <c r="J242" s="71"/>
    </row>
    <row r="243" spans="1:10" ht="45" customHeight="1">
      <c r="A243" s="23" t="s">
        <v>181</v>
      </c>
      <c r="B243" s="9">
        <v>905</v>
      </c>
      <c r="C243" s="9" t="s">
        <v>24</v>
      </c>
      <c r="D243" s="9" t="s">
        <v>4</v>
      </c>
      <c r="E243" s="9" t="s">
        <v>53</v>
      </c>
      <c r="F243" s="9">
        <v>850</v>
      </c>
      <c r="G243" s="20">
        <v>1077.4</v>
      </c>
      <c r="H243" s="21">
        <v>120</v>
      </c>
      <c r="I243" s="22"/>
      <c r="J243" s="71"/>
    </row>
    <row r="244" spans="1:10" ht="75.75" customHeight="1">
      <c r="A244" s="24" t="s">
        <v>177</v>
      </c>
      <c r="B244" s="25">
        <v>905</v>
      </c>
      <c r="C244" s="25" t="s">
        <v>24</v>
      </c>
      <c r="D244" s="25" t="s">
        <v>4</v>
      </c>
      <c r="E244" s="25" t="s">
        <v>256</v>
      </c>
      <c r="F244" s="25"/>
      <c r="G244" s="24"/>
      <c r="H244" s="26">
        <f>H245</f>
        <v>8242.5</v>
      </c>
      <c r="I244" s="27"/>
      <c r="J244" s="71"/>
    </row>
    <row r="245" spans="1:10" ht="45" customHeight="1">
      <c r="A245" s="24" t="s">
        <v>179</v>
      </c>
      <c r="B245" s="25">
        <v>905</v>
      </c>
      <c r="C245" s="25" t="s">
        <v>24</v>
      </c>
      <c r="D245" s="25" t="s">
        <v>4</v>
      </c>
      <c r="E245" s="25" t="s">
        <v>256</v>
      </c>
      <c r="F245" s="25">
        <v>110</v>
      </c>
      <c r="G245" s="24">
        <v>1149.2</v>
      </c>
      <c r="H245" s="26">
        <v>8242.5</v>
      </c>
      <c r="I245" s="27"/>
      <c r="J245" s="71"/>
    </row>
    <row r="246" spans="1:10" ht="43.5" customHeight="1">
      <c r="A246" s="20" t="s">
        <v>43</v>
      </c>
      <c r="B246" s="9">
        <v>905</v>
      </c>
      <c r="C246" s="9" t="s">
        <v>24</v>
      </c>
      <c r="D246" s="9" t="s">
        <v>4</v>
      </c>
      <c r="E246" s="9" t="s">
        <v>37</v>
      </c>
      <c r="F246" s="29"/>
      <c r="G246" s="20">
        <f>G247</f>
        <v>123.6</v>
      </c>
      <c r="H246" s="21">
        <f>H247</f>
        <v>1146</v>
      </c>
      <c r="I246" s="22"/>
      <c r="J246" s="71"/>
    </row>
    <row r="247" spans="1:10" ht="38.25" customHeight="1">
      <c r="A247" s="20" t="s">
        <v>52</v>
      </c>
      <c r="B247" s="9">
        <v>905</v>
      </c>
      <c r="C247" s="9" t="s">
        <v>24</v>
      </c>
      <c r="D247" s="9" t="s">
        <v>4</v>
      </c>
      <c r="E247" s="9" t="s">
        <v>54</v>
      </c>
      <c r="F247" s="29"/>
      <c r="G247" s="20">
        <f>G251</f>
        <v>123.6</v>
      </c>
      <c r="H247" s="21">
        <f>H248+H249+H251+H250</f>
        <v>1146</v>
      </c>
      <c r="I247" s="22"/>
      <c r="J247" s="71"/>
    </row>
    <row r="248" spans="1:10" ht="38.25" customHeight="1">
      <c r="A248" s="20" t="s">
        <v>179</v>
      </c>
      <c r="B248" s="9">
        <v>905</v>
      </c>
      <c r="C248" s="9" t="s">
        <v>24</v>
      </c>
      <c r="D248" s="9" t="s">
        <v>4</v>
      </c>
      <c r="E248" s="9" t="s">
        <v>54</v>
      </c>
      <c r="F248" s="9">
        <v>110</v>
      </c>
      <c r="G248" s="20"/>
      <c r="H248" s="21">
        <v>433</v>
      </c>
      <c r="I248" s="22"/>
      <c r="J248" s="71"/>
    </row>
    <row r="249" spans="1:10" ht="57.75" customHeight="1">
      <c r="A249" s="20" t="s">
        <v>180</v>
      </c>
      <c r="B249" s="9">
        <v>905</v>
      </c>
      <c r="C249" s="9" t="s">
        <v>24</v>
      </c>
      <c r="D249" s="9" t="s">
        <v>4</v>
      </c>
      <c r="E249" s="9" t="s">
        <v>54</v>
      </c>
      <c r="F249" s="9">
        <v>240</v>
      </c>
      <c r="G249" s="20"/>
      <c r="H249" s="21">
        <v>699</v>
      </c>
      <c r="I249" s="22"/>
      <c r="J249" s="71"/>
    </row>
    <row r="250" spans="1:10" ht="57.75" customHeight="1">
      <c r="A250" s="20" t="s">
        <v>180</v>
      </c>
      <c r="B250" s="9">
        <v>905</v>
      </c>
      <c r="C250" s="9" t="s">
        <v>24</v>
      </c>
      <c r="D250" s="9" t="s">
        <v>4</v>
      </c>
      <c r="E250" s="9" t="s">
        <v>54</v>
      </c>
      <c r="F250" s="9">
        <v>240</v>
      </c>
      <c r="G250" s="20"/>
      <c r="H250" s="21">
        <v>12</v>
      </c>
      <c r="I250" s="22"/>
      <c r="J250" s="71"/>
    </row>
    <row r="251" spans="1:10" ht="37.5">
      <c r="A251" s="23" t="s">
        <v>181</v>
      </c>
      <c r="B251" s="9">
        <v>905</v>
      </c>
      <c r="C251" s="9" t="s">
        <v>24</v>
      </c>
      <c r="D251" s="9" t="s">
        <v>4</v>
      </c>
      <c r="E251" s="9" t="s">
        <v>54</v>
      </c>
      <c r="F251" s="9">
        <v>850</v>
      </c>
      <c r="G251" s="20">
        <v>123.6</v>
      </c>
      <c r="H251" s="21">
        <v>2</v>
      </c>
      <c r="I251" s="22"/>
      <c r="J251" s="71"/>
    </row>
    <row r="252" spans="1:10" ht="75">
      <c r="A252" s="24" t="s">
        <v>177</v>
      </c>
      <c r="B252" s="25">
        <v>905</v>
      </c>
      <c r="C252" s="25" t="s">
        <v>24</v>
      </c>
      <c r="D252" s="25" t="s">
        <v>4</v>
      </c>
      <c r="E252" s="25" t="s">
        <v>256</v>
      </c>
      <c r="F252" s="25"/>
      <c r="G252" s="24"/>
      <c r="H252" s="26">
        <f>H253</f>
        <v>470</v>
      </c>
      <c r="I252" s="27"/>
      <c r="J252" s="71"/>
    </row>
    <row r="253" spans="1:10" ht="37.5">
      <c r="A253" s="24" t="s">
        <v>179</v>
      </c>
      <c r="B253" s="25">
        <v>905</v>
      </c>
      <c r="C253" s="25" t="s">
        <v>24</v>
      </c>
      <c r="D253" s="25" t="s">
        <v>4</v>
      </c>
      <c r="E253" s="25" t="s">
        <v>256</v>
      </c>
      <c r="F253" s="25">
        <v>110</v>
      </c>
      <c r="G253" s="24">
        <v>1149.2</v>
      </c>
      <c r="H253" s="26">
        <v>470</v>
      </c>
      <c r="I253" s="27"/>
      <c r="J253" s="71"/>
    </row>
    <row r="254" spans="1:10" ht="42.75" customHeight="1">
      <c r="A254" s="20" t="s">
        <v>39</v>
      </c>
      <c r="B254" s="9">
        <v>905</v>
      </c>
      <c r="C254" s="9" t="s">
        <v>24</v>
      </c>
      <c r="D254" s="9" t="s">
        <v>4</v>
      </c>
      <c r="E254" s="9" t="s">
        <v>38</v>
      </c>
      <c r="F254" s="29"/>
      <c r="G254" s="20">
        <f>G255</f>
        <v>1149.2</v>
      </c>
      <c r="H254" s="21">
        <f>H255</f>
        <v>4056.8</v>
      </c>
      <c r="I254" s="22"/>
      <c r="J254" s="71"/>
    </row>
    <row r="255" spans="1:10" ht="45.75" customHeight="1">
      <c r="A255" s="20" t="s">
        <v>52</v>
      </c>
      <c r="B255" s="9">
        <v>905</v>
      </c>
      <c r="C255" s="9" t="s">
        <v>24</v>
      </c>
      <c r="D255" s="9" t="s">
        <v>4</v>
      </c>
      <c r="E255" s="9" t="s">
        <v>55</v>
      </c>
      <c r="F255" s="29"/>
      <c r="G255" s="20">
        <f>G261</f>
        <v>1149.2</v>
      </c>
      <c r="H255" s="21">
        <f>H256+H257+H258+H259</f>
        <v>4056.8</v>
      </c>
      <c r="I255" s="22"/>
      <c r="J255" s="71"/>
    </row>
    <row r="256" spans="1:10" ht="45.75" customHeight="1">
      <c r="A256" s="20" t="s">
        <v>179</v>
      </c>
      <c r="B256" s="68">
        <v>905</v>
      </c>
      <c r="C256" s="68" t="s">
        <v>24</v>
      </c>
      <c r="D256" s="68" t="s">
        <v>4</v>
      </c>
      <c r="E256" s="9" t="s">
        <v>55</v>
      </c>
      <c r="F256" s="9">
        <v>110</v>
      </c>
      <c r="G256" s="20"/>
      <c r="H256" s="21">
        <v>2229.8</v>
      </c>
      <c r="I256" s="22"/>
      <c r="J256" s="71"/>
    </row>
    <row r="257" spans="1:10" ht="57" customHeight="1">
      <c r="A257" s="20" t="s">
        <v>180</v>
      </c>
      <c r="B257" s="68">
        <v>905</v>
      </c>
      <c r="C257" s="68" t="s">
        <v>24</v>
      </c>
      <c r="D257" s="68" t="s">
        <v>4</v>
      </c>
      <c r="E257" s="9" t="s">
        <v>55</v>
      </c>
      <c r="F257" s="9">
        <v>240</v>
      </c>
      <c r="G257" s="20"/>
      <c r="H257" s="21">
        <v>1759.2</v>
      </c>
      <c r="I257" s="22"/>
      <c r="J257" s="71"/>
    </row>
    <row r="258" spans="1:10" ht="58.5" customHeight="1">
      <c r="A258" s="24" t="s">
        <v>198</v>
      </c>
      <c r="B258" s="25">
        <v>905</v>
      </c>
      <c r="C258" s="25" t="s">
        <v>24</v>
      </c>
      <c r="D258" s="25" t="s">
        <v>4</v>
      </c>
      <c r="E258" s="25" t="s">
        <v>55</v>
      </c>
      <c r="F258" s="25">
        <v>240</v>
      </c>
      <c r="G258" s="24"/>
      <c r="H258" s="26">
        <f>I258</f>
        <v>0.8</v>
      </c>
      <c r="I258" s="27">
        <v>0.8</v>
      </c>
      <c r="J258" s="71"/>
    </row>
    <row r="259" spans="1:10" ht="45.75" customHeight="1">
      <c r="A259" s="23" t="s">
        <v>181</v>
      </c>
      <c r="B259" s="68">
        <v>905</v>
      </c>
      <c r="C259" s="68" t="s">
        <v>24</v>
      </c>
      <c r="D259" s="68" t="s">
        <v>4</v>
      </c>
      <c r="E259" s="9" t="s">
        <v>55</v>
      </c>
      <c r="F259" s="9">
        <v>850</v>
      </c>
      <c r="G259" s="20"/>
      <c r="H259" s="21">
        <v>67</v>
      </c>
      <c r="I259" s="22"/>
      <c r="J259" s="71"/>
    </row>
    <row r="260" spans="1:10" ht="83.25" customHeight="1">
      <c r="A260" s="24" t="s">
        <v>177</v>
      </c>
      <c r="B260" s="25">
        <v>905</v>
      </c>
      <c r="C260" s="25" t="s">
        <v>24</v>
      </c>
      <c r="D260" s="25" t="s">
        <v>4</v>
      </c>
      <c r="E260" s="25" t="s">
        <v>256</v>
      </c>
      <c r="F260" s="25"/>
      <c r="G260" s="24"/>
      <c r="H260" s="26">
        <f>H261</f>
        <v>3233</v>
      </c>
      <c r="I260" s="27"/>
      <c r="J260" s="71"/>
    </row>
    <row r="261" spans="1:10" ht="44.25" customHeight="1">
      <c r="A261" s="24" t="s">
        <v>179</v>
      </c>
      <c r="B261" s="25">
        <v>905</v>
      </c>
      <c r="C261" s="25" t="s">
        <v>24</v>
      </c>
      <c r="D261" s="25" t="s">
        <v>4</v>
      </c>
      <c r="E261" s="25" t="s">
        <v>256</v>
      </c>
      <c r="F261" s="25">
        <v>110</v>
      </c>
      <c r="G261" s="24">
        <v>1149.2</v>
      </c>
      <c r="H261" s="26">
        <v>3233</v>
      </c>
      <c r="I261" s="27"/>
      <c r="J261" s="71"/>
    </row>
    <row r="262" spans="1:10" ht="116.25" customHeight="1">
      <c r="A262" s="24" t="s">
        <v>278</v>
      </c>
      <c r="B262" s="25">
        <v>905</v>
      </c>
      <c r="C262" s="25" t="s">
        <v>24</v>
      </c>
      <c r="D262" s="25" t="s">
        <v>4</v>
      </c>
      <c r="E262" s="25" t="s">
        <v>279</v>
      </c>
      <c r="F262" s="25"/>
      <c r="G262" s="24"/>
      <c r="H262" s="26">
        <f>H263+H264</f>
        <v>295.1</v>
      </c>
      <c r="I262" s="27"/>
      <c r="J262" s="71"/>
    </row>
    <row r="263" spans="1:10" ht="62.25" customHeight="1">
      <c r="A263" s="24" t="s">
        <v>198</v>
      </c>
      <c r="B263" s="25">
        <v>905</v>
      </c>
      <c r="C263" s="25" t="s">
        <v>24</v>
      </c>
      <c r="D263" s="25" t="s">
        <v>4</v>
      </c>
      <c r="E263" s="25" t="s">
        <v>279</v>
      </c>
      <c r="F263" s="25">
        <v>240</v>
      </c>
      <c r="G263" s="24"/>
      <c r="H263" s="26">
        <f>I263</f>
        <v>251.69</v>
      </c>
      <c r="I263" s="27">
        <v>251.69</v>
      </c>
      <c r="J263" s="71"/>
    </row>
    <row r="264" spans="1:10" ht="73.5" customHeight="1">
      <c r="A264" s="20" t="s">
        <v>201</v>
      </c>
      <c r="B264" s="9">
        <v>905</v>
      </c>
      <c r="C264" s="9" t="s">
        <v>24</v>
      </c>
      <c r="D264" s="9" t="s">
        <v>4</v>
      </c>
      <c r="E264" s="9" t="s">
        <v>279</v>
      </c>
      <c r="F264" s="9">
        <v>240</v>
      </c>
      <c r="G264" s="24"/>
      <c r="H264" s="21">
        <v>43.41</v>
      </c>
      <c r="I264" s="22"/>
      <c r="J264" s="71"/>
    </row>
    <row r="265" spans="1:10" ht="89.25" customHeight="1">
      <c r="A265" s="20" t="s">
        <v>235</v>
      </c>
      <c r="B265" s="9">
        <v>905</v>
      </c>
      <c r="C265" s="9" t="s">
        <v>156</v>
      </c>
      <c r="D265" s="9" t="s">
        <v>4</v>
      </c>
      <c r="E265" s="9" t="s">
        <v>206</v>
      </c>
      <c r="F265" s="9"/>
      <c r="G265" s="20"/>
      <c r="H265" s="21">
        <f>H266</f>
        <v>26.7</v>
      </c>
      <c r="I265" s="22"/>
      <c r="J265" s="71"/>
    </row>
    <row r="266" spans="1:10" ht="78" customHeight="1">
      <c r="A266" s="20" t="s">
        <v>180</v>
      </c>
      <c r="B266" s="9">
        <v>905</v>
      </c>
      <c r="C266" s="9" t="s">
        <v>24</v>
      </c>
      <c r="D266" s="9" t="s">
        <v>4</v>
      </c>
      <c r="E266" s="9" t="s">
        <v>206</v>
      </c>
      <c r="F266" s="9">
        <v>240</v>
      </c>
      <c r="G266" s="20"/>
      <c r="H266" s="21">
        <v>26.7</v>
      </c>
      <c r="I266" s="22"/>
      <c r="J266" s="71"/>
    </row>
    <row r="267" spans="1:10" ht="94.5" customHeight="1">
      <c r="A267" s="20" t="s">
        <v>269</v>
      </c>
      <c r="B267" s="9">
        <v>905</v>
      </c>
      <c r="C267" s="9" t="s">
        <v>24</v>
      </c>
      <c r="D267" s="9" t="s">
        <v>4</v>
      </c>
      <c r="E267" s="9" t="s">
        <v>207</v>
      </c>
      <c r="F267" s="9"/>
      <c r="G267" s="20"/>
      <c r="H267" s="21">
        <f>H268</f>
        <v>1223.3</v>
      </c>
      <c r="I267" s="22"/>
      <c r="J267" s="71"/>
    </row>
    <row r="268" spans="1:10" ht="65.25" customHeight="1">
      <c r="A268" s="20" t="s">
        <v>180</v>
      </c>
      <c r="B268" s="9">
        <v>905</v>
      </c>
      <c r="C268" s="9" t="s">
        <v>24</v>
      </c>
      <c r="D268" s="9" t="s">
        <v>4</v>
      </c>
      <c r="E268" s="9" t="s">
        <v>208</v>
      </c>
      <c r="F268" s="9">
        <v>240</v>
      </c>
      <c r="G268" s="20"/>
      <c r="H268" s="21">
        <v>1223.3</v>
      </c>
      <c r="I268" s="22"/>
      <c r="J268" s="71"/>
    </row>
    <row r="269" spans="1:10" ht="45.75" customHeight="1">
      <c r="A269" s="16" t="s">
        <v>121</v>
      </c>
      <c r="B269" s="17">
        <v>905</v>
      </c>
      <c r="C269" s="18" t="s">
        <v>24</v>
      </c>
      <c r="D269" s="18" t="s">
        <v>7</v>
      </c>
      <c r="E269" s="18"/>
      <c r="F269" s="18"/>
      <c r="G269" s="16" t="e">
        <f>#REF!+#REF!</f>
        <v>#REF!</v>
      </c>
      <c r="H269" s="19">
        <f>H270</f>
        <v>3335.1</v>
      </c>
      <c r="I269" s="28"/>
      <c r="J269" s="71"/>
    </row>
    <row r="270" spans="1:10" ht="40.5" customHeight="1">
      <c r="A270" s="20" t="s">
        <v>52</v>
      </c>
      <c r="B270" s="9">
        <v>905</v>
      </c>
      <c r="C270" s="9" t="s">
        <v>24</v>
      </c>
      <c r="D270" s="9" t="s">
        <v>7</v>
      </c>
      <c r="E270" s="29" t="s">
        <v>81</v>
      </c>
      <c r="F270" s="9"/>
      <c r="G270" s="20">
        <f>G273</f>
        <v>482.4</v>
      </c>
      <c r="H270" s="21">
        <f>H271+H272+H273</f>
        <v>3335.1</v>
      </c>
      <c r="I270" s="22"/>
      <c r="J270" s="71"/>
    </row>
    <row r="271" spans="1:10" ht="40.5" customHeight="1">
      <c r="A271" s="20" t="s">
        <v>179</v>
      </c>
      <c r="B271" s="9">
        <v>905</v>
      </c>
      <c r="C271" s="9" t="s">
        <v>24</v>
      </c>
      <c r="D271" s="9" t="s">
        <v>7</v>
      </c>
      <c r="E271" s="29" t="s">
        <v>81</v>
      </c>
      <c r="F271" s="9">
        <v>110</v>
      </c>
      <c r="G271" s="20"/>
      <c r="H271" s="21">
        <v>3082.1</v>
      </c>
      <c r="I271" s="22"/>
      <c r="J271" s="71"/>
    </row>
    <row r="272" spans="1:10" ht="55.5" customHeight="1">
      <c r="A272" s="20" t="s">
        <v>180</v>
      </c>
      <c r="B272" s="9">
        <v>905</v>
      </c>
      <c r="C272" s="9" t="s">
        <v>24</v>
      </c>
      <c r="D272" s="9" t="s">
        <v>7</v>
      </c>
      <c r="E272" s="29" t="s">
        <v>81</v>
      </c>
      <c r="F272" s="9">
        <v>240</v>
      </c>
      <c r="G272" s="20"/>
      <c r="H272" s="21">
        <v>250</v>
      </c>
      <c r="I272" s="22"/>
      <c r="J272" s="71"/>
    </row>
    <row r="273" spans="1:10" ht="46.5" customHeight="1">
      <c r="A273" s="23" t="s">
        <v>181</v>
      </c>
      <c r="B273" s="9">
        <v>905</v>
      </c>
      <c r="C273" s="9" t="s">
        <v>24</v>
      </c>
      <c r="D273" s="9" t="s">
        <v>7</v>
      </c>
      <c r="E273" s="29" t="s">
        <v>81</v>
      </c>
      <c r="F273" s="9">
        <v>850</v>
      </c>
      <c r="G273" s="20">
        <v>482.4</v>
      </c>
      <c r="H273" s="21">
        <v>3</v>
      </c>
      <c r="I273" s="22"/>
      <c r="J273" s="71"/>
    </row>
    <row r="274" spans="1:10" ht="78" customHeight="1">
      <c r="A274" s="55" t="s">
        <v>159</v>
      </c>
      <c r="B274" s="56">
        <v>907</v>
      </c>
      <c r="C274" s="56"/>
      <c r="D274" s="56"/>
      <c r="E274" s="56"/>
      <c r="F274" s="56"/>
      <c r="G274" s="55"/>
      <c r="H274" s="58">
        <f>H275</f>
        <v>7498</v>
      </c>
      <c r="I274" s="27"/>
      <c r="J274" s="71"/>
    </row>
    <row r="275" spans="1:10" ht="25.5" customHeight="1">
      <c r="A275" s="30" t="s">
        <v>140</v>
      </c>
      <c r="B275" s="31">
        <v>907</v>
      </c>
      <c r="C275" s="31" t="s">
        <v>25</v>
      </c>
      <c r="D275" s="31" t="s">
        <v>133</v>
      </c>
      <c r="E275" s="31"/>
      <c r="F275" s="31"/>
      <c r="G275" s="30"/>
      <c r="H275" s="32">
        <f>H276</f>
        <v>7498</v>
      </c>
      <c r="I275" s="22"/>
      <c r="J275" s="71"/>
    </row>
    <row r="276" spans="1:10" s="2" customFormat="1" ht="26.25" customHeight="1">
      <c r="A276" s="16" t="s">
        <v>125</v>
      </c>
      <c r="B276" s="18">
        <v>907</v>
      </c>
      <c r="C276" s="18" t="s">
        <v>25</v>
      </c>
      <c r="D276" s="18" t="s">
        <v>27</v>
      </c>
      <c r="E276" s="18"/>
      <c r="F276" s="18"/>
      <c r="G276" s="16"/>
      <c r="H276" s="19">
        <f>H277</f>
        <v>7498</v>
      </c>
      <c r="I276" s="52"/>
      <c r="J276" s="77"/>
    </row>
    <row r="277" spans="1:10" ht="81.75" customHeight="1">
      <c r="A277" s="24" t="s">
        <v>111</v>
      </c>
      <c r="B277" s="25">
        <v>907</v>
      </c>
      <c r="C277" s="25" t="s">
        <v>25</v>
      </c>
      <c r="D277" s="25" t="s">
        <v>27</v>
      </c>
      <c r="E277" s="25" t="s">
        <v>110</v>
      </c>
      <c r="F277" s="25"/>
      <c r="G277" s="24"/>
      <c r="H277" s="26">
        <f>H278+H279+H280</f>
        <v>7498</v>
      </c>
      <c r="I277" s="27"/>
      <c r="J277" s="71"/>
    </row>
    <row r="278" spans="1:10" ht="81.75" customHeight="1">
      <c r="A278" s="24" t="s">
        <v>197</v>
      </c>
      <c r="B278" s="25">
        <v>907</v>
      </c>
      <c r="C278" s="25" t="s">
        <v>25</v>
      </c>
      <c r="D278" s="25" t="s">
        <v>27</v>
      </c>
      <c r="E278" s="25" t="s">
        <v>110</v>
      </c>
      <c r="F278" s="25">
        <v>120</v>
      </c>
      <c r="G278" s="24"/>
      <c r="H278" s="26">
        <f>I278</f>
        <v>6719.7</v>
      </c>
      <c r="I278" s="27">
        <v>6719.7</v>
      </c>
      <c r="J278" s="71"/>
    </row>
    <row r="279" spans="1:10" ht="81.75" customHeight="1">
      <c r="A279" s="24" t="s">
        <v>198</v>
      </c>
      <c r="B279" s="25">
        <v>907</v>
      </c>
      <c r="C279" s="25" t="s">
        <v>25</v>
      </c>
      <c r="D279" s="25" t="s">
        <v>27</v>
      </c>
      <c r="E279" s="25" t="s">
        <v>110</v>
      </c>
      <c r="F279" s="25">
        <v>240</v>
      </c>
      <c r="G279" s="24"/>
      <c r="H279" s="26">
        <f>I279</f>
        <v>771.5</v>
      </c>
      <c r="I279" s="27">
        <v>771.5</v>
      </c>
      <c r="J279" s="71"/>
    </row>
    <row r="280" spans="1:10" ht="48" customHeight="1">
      <c r="A280" s="24" t="s">
        <v>199</v>
      </c>
      <c r="B280" s="25">
        <v>907</v>
      </c>
      <c r="C280" s="25" t="s">
        <v>25</v>
      </c>
      <c r="D280" s="25" t="s">
        <v>27</v>
      </c>
      <c r="E280" s="25" t="s">
        <v>110</v>
      </c>
      <c r="F280" s="25">
        <v>850</v>
      </c>
      <c r="G280" s="24"/>
      <c r="H280" s="26">
        <f>I280</f>
        <v>6.8</v>
      </c>
      <c r="I280" s="27">
        <v>6.8</v>
      </c>
      <c r="J280" s="71"/>
    </row>
    <row r="281" spans="1:10" ht="60" customHeight="1">
      <c r="A281" s="7" t="s">
        <v>45</v>
      </c>
      <c r="B281" s="8">
        <v>914</v>
      </c>
      <c r="C281" s="8"/>
      <c r="D281" s="8"/>
      <c r="E281" s="8"/>
      <c r="F281" s="8"/>
      <c r="G281" s="7" t="e">
        <f>G283+G297</f>
        <v>#REF!</v>
      </c>
      <c r="H281" s="11">
        <f>H282+H296</f>
        <v>15550.8</v>
      </c>
      <c r="I281" s="22"/>
      <c r="J281" s="71"/>
    </row>
    <row r="282" spans="1:10" ht="25.5" customHeight="1">
      <c r="A282" s="30" t="s">
        <v>136</v>
      </c>
      <c r="B282" s="31">
        <v>914</v>
      </c>
      <c r="C282" s="31" t="s">
        <v>4</v>
      </c>
      <c r="D282" s="31" t="s">
        <v>133</v>
      </c>
      <c r="E282" s="31"/>
      <c r="F282" s="31"/>
      <c r="G282" s="30"/>
      <c r="H282" s="32">
        <f>H283+H289+H293</f>
        <v>14011.8</v>
      </c>
      <c r="I282" s="22"/>
      <c r="J282" s="71"/>
    </row>
    <row r="283" spans="1:10" ht="57" customHeight="1">
      <c r="A283" s="16" t="s">
        <v>46</v>
      </c>
      <c r="B283" s="17">
        <v>914</v>
      </c>
      <c r="C283" s="18" t="s">
        <v>4</v>
      </c>
      <c r="D283" s="18" t="s">
        <v>27</v>
      </c>
      <c r="E283" s="18"/>
      <c r="F283" s="18"/>
      <c r="G283" s="16">
        <f>G284</f>
        <v>661.2</v>
      </c>
      <c r="H283" s="19">
        <f>H284</f>
        <v>4400</v>
      </c>
      <c r="I283" s="28"/>
      <c r="J283" s="71"/>
    </row>
    <row r="284" spans="1:10" ht="84" customHeight="1">
      <c r="A284" s="20" t="s">
        <v>6</v>
      </c>
      <c r="B284" s="9">
        <v>914</v>
      </c>
      <c r="C284" s="9" t="s">
        <v>4</v>
      </c>
      <c r="D284" s="9" t="s">
        <v>27</v>
      </c>
      <c r="E284" s="9" t="s">
        <v>28</v>
      </c>
      <c r="F284" s="9"/>
      <c r="G284" s="20">
        <f>G285</f>
        <v>661.2</v>
      </c>
      <c r="H284" s="21">
        <f>H285</f>
        <v>4400</v>
      </c>
      <c r="I284" s="22"/>
      <c r="J284" s="71"/>
    </row>
    <row r="285" spans="1:10" ht="39" customHeight="1">
      <c r="A285" s="20" t="s">
        <v>49</v>
      </c>
      <c r="B285" s="9">
        <v>914</v>
      </c>
      <c r="C285" s="9" t="s">
        <v>4</v>
      </c>
      <c r="D285" s="9" t="s">
        <v>27</v>
      </c>
      <c r="E285" s="9" t="s">
        <v>48</v>
      </c>
      <c r="F285" s="9"/>
      <c r="G285" s="20">
        <f>G288</f>
        <v>661.2</v>
      </c>
      <c r="H285" s="21">
        <f>H286+H287+H288</f>
        <v>4400</v>
      </c>
      <c r="I285" s="22"/>
      <c r="J285" s="71"/>
    </row>
    <row r="286" spans="1:10" ht="39" customHeight="1">
      <c r="A286" s="20" t="s">
        <v>178</v>
      </c>
      <c r="B286" s="9">
        <v>914</v>
      </c>
      <c r="C286" s="9" t="s">
        <v>4</v>
      </c>
      <c r="D286" s="9" t="s">
        <v>27</v>
      </c>
      <c r="E286" s="9" t="s">
        <v>48</v>
      </c>
      <c r="F286" s="9">
        <v>120</v>
      </c>
      <c r="G286" s="20"/>
      <c r="H286" s="21">
        <v>4010</v>
      </c>
      <c r="I286" s="22"/>
      <c r="J286" s="71"/>
    </row>
    <row r="287" spans="1:10" ht="57.75" customHeight="1">
      <c r="A287" s="20" t="s">
        <v>180</v>
      </c>
      <c r="B287" s="9">
        <v>914</v>
      </c>
      <c r="C287" s="9" t="s">
        <v>4</v>
      </c>
      <c r="D287" s="9" t="s">
        <v>27</v>
      </c>
      <c r="E287" s="9" t="s">
        <v>48</v>
      </c>
      <c r="F287" s="9">
        <v>240</v>
      </c>
      <c r="G287" s="20"/>
      <c r="H287" s="21">
        <v>386</v>
      </c>
      <c r="I287" s="22"/>
      <c r="J287" s="71"/>
    </row>
    <row r="288" spans="1:10" ht="42" customHeight="1">
      <c r="A288" s="23" t="s">
        <v>181</v>
      </c>
      <c r="B288" s="9">
        <v>914</v>
      </c>
      <c r="C288" s="9" t="s">
        <v>4</v>
      </c>
      <c r="D288" s="9" t="s">
        <v>27</v>
      </c>
      <c r="E288" s="9" t="s">
        <v>48</v>
      </c>
      <c r="F288" s="9">
        <v>850</v>
      </c>
      <c r="G288" s="20">
        <v>661.2</v>
      </c>
      <c r="H288" s="21">
        <v>4</v>
      </c>
      <c r="I288" s="22"/>
      <c r="J288" s="71"/>
    </row>
    <row r="289" spans="1:10" ht="18.75">
      <c r="A289" s="16" t="s">
        <v>148</v>
      </c>
      <c r="B289" s="18">
        <v>914</v>
      </c>
      <c r="C289" s="18" t="s">
        <v>4</v>
      </c>
      <c r="D289" s="18">
        <v>11</v>
      </c>
      <c r="E289" s="18"/>
      <c r="F289" s="18"/>
      <c r="G289" s="44"/>
      <c r="H289" s="19">
        <f>H290</f>
        <v>6711.8</v>
      </c>
      <c r="I289" s="28"/>
      <c r="J289" s="78"/>
    </row>
    <row r="290" spans="1:10" ht="37.5">
      <c r="A290" s="20" t="s">
        <v>148</v>
      </c>
      <c r="B290" s="9">
        <v>914</v>
      </c>
      <c r="C290" s="9" t="s">
        <v>4</v>
      </c>
      <c r="D290" s="9">
        <v>11</v>
      </c>
      <c r="E290" s="9" t="s">
        <v>149</v>
      </c>
      <c r="F290" s="9"/>
      <c r="G290" s="20"/>
      <c r="H290" s="21">
        <f>H291</f>
        <v>6711.8</v>
      </c>
      <c r="I290" s="22"/>
      <c r="J290" s="71"/>
    </row>
    <row r="291" spans="1:10" ht="36.75" customHeight="1">
      <c r="A291" s="20" t="s">
        <v>151</v>
      </c>
      <c r="B291" s="9">
        <v>914</v>
      </c>
      <c r="C291" s="9" t="s">
        <v>4</v>
      </c>
      <c r="D291" s="9">
        <v>11</v>
      </c>
      <c r="E291" s="9" t="s">
        <v>150</v>
      </c>
      <c r="F291" s="9"/>
      <c r="G291" s="20"/>
      <c r="H291" s="21">
        <f>H292</f>
        <v>6711.8</v>
      </c>
      <c r="I291" s="22"/>
      <c r="J291" s="71"/>
    </row>
    <row r="292" spans="1:10" ht="37.5">
      <c r="A292" s="20" t="s">
        <v>183</v>
      </c>
      <c r="B292" s="9">
        <v>914</v>
      </c>
      <c r="C292" s="9" t="s">
        <v>4</v>
      </c>
      <c r="D292" s="9">
        <v>11</v>
      </c>
      <c r="E292" s="9" t="s">
        <v>150</v>
      </c>
      <c r="F292" s="9">
        <v>870</v>
      </c>
      <c r="G292" s="20"/>
      <c r="H292" s="21">
        <v>6711.8</v>
      </c>
      <c r="I292" s="22"/>
      <c r="J292" s="71"/>
    </row>
    <row r="293" spans="1:10" ht="18.75">
      <c r="A293" s="16" t="s">
        <v>41</v>
      </c>
      <c r="B293" s="18">
        <v>914</v>
      </c>
      <c r="C293" s="18" t="s">
        <v>4</v>
      </c>
      <c r="D293" s="18">
        <v>13</v>
      </c>
      <c r="E293" s="18"/>
      <c r="F293" s="18"/>
      <c r="G293" s="16">
        <f>G299+G302</f>
        <v>41347.700000000004</v>
      </c>
      <c r="H293" s="19">
        <f>H294</f>
        <v>2900</v>
      </c>
      <c r="I293" s="28"/>
      <c r="J293" s="71"/>
    </row>
    <row r="294" spans="1:10" ht="75">
      <c r="A294" s="24" t="s">
        <v>212</v>
      </c>
      <c r="B294" s="25">
        <v>914</v>
      </c>
      <c r="C294" s="25" t="s">
        <v>4</v>
      </c>
      <c r="D294" s="25">
        <v>13</v>
      </c>
      <c r="E294" s="25" t="s">
        <v>256</v>
      </c>
      <c r="F294" s="25"/>
      <c r="G294" s="24"/>
      <c r="H294" s="26">
        <f>H295</f>
        <v>2900</v>
      </c>
      <c r="I294" s="27"/>
      <c r="J294" s="71"/>
    </row>
    <row r="295" spans="1:10" ht="56.25">
      <c r="A295" s="24" t="s">
        <v>198</v>
      </c>
      <c r="B295" s="25">
        <v>914</v>
      </c>
      <c r="C295" s="25" t="s">
        <v>4</v>
      </c>
      <c r="D295" s="25">
        <v>13</v>
      </c>
      <c r="E295" s="25" t="s">
        <v>256</v>
      </c>
      <c r="F295" s="25">
        <v>240</v>
      </c>
      <c r="G295" s="24"/>
      <c r="H295" s="26">
        <v>2900</v>
      </c>
      <c r="I295" s="27"/>
      <c r="J295" s="71"/>
    </row>
    <row r="296" spans="1:10" ht="67.5" customHeight="1">
      <c r="A296" s="30" t="s">
        <v>143</v>
      </c>
      <c r="B296" s="31">
        <v>914</v>
      </c>
      <c r="C296" s="39">
        <v>14</v>
      </c>
      <c r="D296" s="39" t="s">
        <v>133</v>
      </c>
      <c r="E296" s="39"/>
      <c r="F296" s="39"/>
      <c r="G296" s="30" t="e">
        <f>G297</f>
        <v>#REF!</v>
      </c>
      <c r="H296" s="32">
        <f>H297</f>
        <v>1539</v>
      </c>
      <c r="I296" s="22"/>
      <c r="J296" s="71"/>
    </row>
    <row r="297" spans="1:10" ht="78.75" customHeight="1">
      <c r="A297" s="16" t="s">
        <v>117</v>
      </c>
      <c r="B297" s="18">
        <v>914</v>
      </c>
      <c r="C297" s="67">
        <v>14</v>
      </c>
      <c r="D297" s="67" t="s">
        <v>4</v>
      </c>
      <c r="E297" s="67"/>
      <c r="F297" s="67"/>
      <c r="G297" s="16" t="e">
        <f>G298</f>
        <v>#REF!</v>
      </c>
      <c r="H297" s="19">
        <f>H298+H301</f>
        <v>1539</v>
      </c>
      <c r="I297" s="28"/>
      <c r="J297" s="71"/>
    </row>
    <row r="298" spans="1:10" ht="39" customHeight="1">
      <c r="A298" s="20" t="s">
        <v>36</v>
      </c>
      <c r="B298" s="9">
        <v>914</v>
      </c>
      <c r="C298" s="29">
        <v>14</v>
      </c>
      <c r="D298" s="29" t="s">
        <v>4</v>
      </c>
      <c r="E298" s="29" t="s">
        <v>35</v>
      </c>
      <c r="F298" s="29"/>
      <c r="G298" s="69" t="e">
        <f>G299+#REF!</f>
        <v>#REF!</v>
      </c>
      <c r="H298" s="21">
        <f>H299</f>
        <v>1000</v>
      </c>
      <c r="I298" s="22"/>
      <c r="J298" s="71"/>
    </row>
    <row r="299" spans="1:10" ht="39" customHeight="1">
      <c r="A299" s="20" t="s">
        <v>36</v>
      </c>
      <c r="B299" s="9">
        <v>914</v>
      </c>
      <c r="C299" s="29">
        <v>14</v>
      </c>
      <c r="D299" s="29" t="s">
        <v>4</v>
      </c>
      <c r="E299" s="29" t="s">
        <v>68</v>
      </c>
      <c r="F299" s="29"/>
      <c r="G299" s="7">
        <f>G300+G302</f>
        <v>41872.4</v>
      </c>
      <c r="H299" s="21">
        <f>H300</f>
        <v>1000</v>
      </c>
      <c r="I299" s="22"/>
      <c r="J299" s="71"/>
    </row>
    <row r="300" spans="1:10" ht="36" customHeight="1">
      <c r="A300" s="20" t="s">
        <v>184</v>
      </c>
      <c r="B300" s="9">
        <v>914</v>
      </c>
      <c r="C300" s="29">
        <v>14</v>
      </c>
      <c r="D300" s="29" t="s">
        <v>4</v>
      </c>
      <c r="E300" s="29" t="s">
        <v>69</v>
      </c>
      <c r="F300" s="29">
        <v>510</v>
      </c>
      <c r="G300" s="20">
        <v>42397.1</v>
      </c>
      <c r="H300" s="21">
        <v>1000</v>
      </c>
      <c r="I300" s="22"/>
      <c r="J300" s="71"/>
    </row>
    <row r="301" spans="1:10" ht="42.75" customHeight="1">
      <c r="A301" s="24" t="s">
        <v>114</v>
      </c>
      <c r="B301" s="25">
        <v>914</v>
      </c>
      <c r="C301" s="51">
        <v>14</v>
      </c>
      <c r="D301" s="51" t="s">
        <v>4</v>
      </c>
      <c r="E301" s="51" t="s">
        <v>250</v>
      </c>
      <c r="F301" s="51"/>
      <c r="G301" s="24"/>
      <c r="H301" s="26">
        <f>H302</f>
        <v>539</v>
      </c>
      <c r="I301" s="27"/>
      <c r="J301" s="71"/>
    </row>
    <row r="302" spans="1:10" ht="48.75" customHeight="1">
      <c r="A302" s="24" t="s">
        <v>185</v>
      </c>
      <c r="B302" s="25">
        <v>914</v>
      </c>
      <c r="C302" s="51">
        <v>14</v>
      </c>
      <c r="D302" s="51" t="s">
        <v>4</v>
      </c>
      <c r="E302" s="51" t="s">
        <v>251</v>
      </c>
      <c r="F302" s="51">
        <v>510</v>
      </c>
      <c r="G302" s="24">
        <v>-524.7</v>
      </c>
      <c r="H302" s="26">
        <f>I302</f>
        <v>539</v>
      </c>
      <c r="I302" s="27">
        <v>539</v>
      </c>
      <c r="J302" s="71"/>
    </row>
    <row r="303" spans="1:10" ht="58.5" customHeight="1">
      <c r="A303" s="7" t="s">
        <v>161</v>
      </c>
      <c r="B303" s="8">
        <v>950</v>
      </c>
      <c r="C303" s="29"/>
      <c r="D303" s="29"/>
      <c r="E303" s="29"/>
      <c r="F303" s="29"/>
      <c r="G303" s="7">
        <f>G305</f>
        <v>-23.1</v>
      </c>
      <c r="H303" s="11">
        <f>H305</f>
        <v>1165</v>
      </c>
      <c r="I303" s="22"/>
      <c r="J303" s="71"/>
    </row>
    <row r="304" spans="1:10" ht="24" customHeight="1">
      <c r="A304" s="30" t="s">
        <v>136</v>
      </c>
      <c r="B304" s="31">
        <v>950</v>
      </c>
      <c r="C304" s="31" t="s">
        <v>4</v>
      </c>
      <c r="D304" s="31" t="s">
        <v>133</v>
      </c>
      <c r="E304" s="31"/>
      <c r="F304" s="31"/>
      <c r="G304" s="7"/>
      <c r="H304" s="32">
        <f>H305</f>
        <v>1165</v>
      </c>
      <c r="I304" s="22"/>
      <c r="J304" s="71"/>
    </row>
    <row r="305" spans="1:10" ht="78.75" customHeight="1">
      <c r="A305" s="16" t="s">
        <v>46</v>
      </c>
      <c r="B305" s="18">
        <v>950</v>
      </c>
      <c r="C305" s="18" t="s">
        <v>4</v>
      </c>
      <c r="D305" s="18" t="s">
        <v>27</v>
      </c>
      <c r="E305" s="18"/>
      <c r="F305" s="18"/>
      <c r="G305" s="44">
        <f>G306</f>
        <v>-23.1</v>
      </c>
      <c r="H305" s="64">
        <f>H306</f>
        <v>1165</v>
      </c>
      <c r="I305" s="28"/>
      <c r="J305" s="71"/>
    </row>
    <row r="306" spans="1:10" ht="78" customHeight="1">
      <c r="A306" s="20" t="s">
        <v>6</v>
      </c>
      <c r="B306" s="9">
        <v>950</v>
      </c>
      <c r="C306" s="9" t="s">
        <v>4</v>
      </c>
      <c r="D306" s="9" t="s">
        <v>27</v>
      </c>
      <c r="E306" s="9" t="s">
        <v>28</v>
      </c>
      <c r="F306" s="9"/>
      <c r="G306" s="20">
        <f>G310</f>
        <v>-23.1</v>
      </c>
      <c r="H306" s="21">
        <f>H307</f>
        <v>1165</v>
      </c>
      <c r="I306" s="22"/>
      <c r="J306" s="71"/>
    </row>
    <row r="307" spans="1:10" ht="39" customHeight="1">
      <c r="A307" s="20" t="s">
        <v>62</v>
      </c>
      <c r="B307" s="9">
        <v>950</v>
      </c>
      <c r="C307" s="9" t="s">
        <v>4</v>
      </c>
      <c r="D307" s="9" t="s">
        <v>27</v>
      </c>
      <c r="E307" s="9" t="s">
        <v>48</v>
      </c>
      <c r="F307" s="9"/>
      <c r="G307" s="63">
        <f>G310</f>
        <v>-23.1</v>
      </c>
      <c r="H307" s="21">
        <f>H308+H309+H310</f>
        <v>1165</v>
      </c>
      <c r="I307" s="22"/>
      <c r="J307" s="71"/>
    </row>
    <row r="308" spans="1:10" ht="37.5" customHeight="1">
      <c r="A308" s="20" t="s">
        <v>178</v>
      </c>
      <c r="B308" s="9">
        <v>950</v>
      </c>
      <c r="C308" s="9" t="s">
        <v>4</v>
      </c>
      <c r="D308" s="9" t="s">
        <v>27</v>
      </c>
      <c r="E308" s="9" t="s">
        <v>48</v>
      </c>
      <c r="F308" s="9">
        <v>120</v>
      </c>
      <c r="G308" s="63"/>
      <c r="H308" s="21">
        <v>1059.7</v>
      </c>
      <c r="I308" s="22"/>
      <c r="J308" s="71"/>
    </row>
    <row r="309" spans="1:10" ht="62.25" customHeight="1">
      <c r="A309" s="20" t="s">
        <v>180</v>
      </c>
      <c r="B309" s="9">
        <v>950</v>
      </c>
      <c r="C309" s="9" t="s">
        <v>4</v>
      </c>
      <c r="D309" s="9" t="s">
        <v>27</v>
      </c>
      <c r="E309" s="9" t="s">
        <v>48</v>
      </c>
      <c r="F309" s="9">
        <v>240</v>
      </c>
      <c r="G309" s="63"/>
      <c r="H309" s="21">
        <v>105</v>
      </c>
      <c r="I309" s="22"/>
      <c r="J309" s="71"/>
    </row>
    <row r="310" spans="1:10" ht="42" customHeight="1">
      <c r="A310" s="23" t="s">
        <v>181</v>
      </c>
      <c r="B310" s="9">
        <v>950</v>
      </c>
      <c r="C310" s="9" t="s">
        <v>4</v>
      </c>
      <c r="D310" s="9" t="s">
        <v>27</v>
      </c>
      <c r="E310" s="9" t="s">
        <v>48</v>
      </c>
      <c r="F310" s="9">
        <v>850</v>
      </c>
      <c r="G310" s="63">
        <v>-23.1</v>
      </c>
      <c r="H310" s="21">
        <v>0.3</v>
      </c>
      <c r="I310" s="22"/>
      <c r="J310" s="71"/>
    </row>
    <row r="311" spans="1:10" ht="18.75">
      <c r="A311" s="7" t="s">
        <v>2</v>
      </c>
      <c r="B311" s="9"/>
      <c r="C311" s="8"/>
      <c r="D311" s="8"/>
      <c r="E311" s="8"/>
      <c r="F311" s="8"/>
      <c r="G311" s="10" t="e">
        <f>G7+#REF!+G227+#REF!+#REF!+G281+#REF!+#REF!</f>
        <v>#REF!</v>
      </c>
      <c r="H311" s="11">
        <f>H303+H281+H274+H227+H199+H174+H166+H7</f>
        <v>275141.4</v>
      </c>
      <c r="I311" s="22">
        <f>SUM(I7:I310)</f>
        <v>107390.79</v>
      </c>
      <c r="J311" s="79"/>
    </row>
    <row r="312" spans="1:10" ht="18.75" customHeight="1">
      <c r="A312" s="71"/>
      <c r="B312" s="71"/>
      <c r="C312" s="71"/>
      <c r="D312" s="71"/>
      <c r="E312" s="71"/>
      <c r="F312" s="71"/>
      <c r="G312" s="71"/>
      <c r="H312" s="76" t="s">
        <v>162</v>
      </c>
      <c r="I312" s="76" t="s">
        <v>227</v>
      </c>
      <c r="J312" s="71"/>
    </row>
    <row r="313" spans="9:10" ht="12.75">
      <c r="I313" s="1"/>
      <c r="J313" s="1"/>
    </row>
    <row r="314" ht="17.25" customHeight="1"/>
    <row r="315" ht="35.25" customHeight="1"/>
    <row r="316" ht="34.5" customHeight="1"/>
    <row r="319" ht="45" customHeight="1"/>
    <row r="320" ht="75.75" customHeight="1"/>
    <row r="321" ht="84.75" customHeight="1"/>
    <row r="322" ht="104.25" customHeight="1"/>
    <row r="323" ht="30.75" customHeight="1"/>
    <row r="324" ht="49.5" customHeight="1"/>
    <row r="325" ht="25.5" customHeight="1"/>
  </sheetData>
  <sheetProtection/>
  <mergeCells count="10">
    <mergeCell ref="A4:I4"/>
    <mergeCell ref="B5:B6"/>
    <mergeCell ref="F5:F6"/>
    <mergeCell ref="A5:A6"/>
    <mergeCell ref="C2:I2"/>
    <mergeCell ref="C3:I3"/>
    <mergeCell ref="C5:C6"/>
    <mergeCell ref="D5:D6"/>
    <mergeCell ref="E5:E6"/>
    <mergeCell ref="H5:I5"/>
  </mergeCells>
  <printOptions/>
  <pageMargins left="0.3937007874015748" right="0" top="0.5905511811023623" bottom="0.3937007874015748" header="0.5118110236220472" footer="0.5118110236220472"/>
  <pageSetup fitToHeight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Dolgih</cp:lastModifiedBy>
  <cp:lastPrinted>2014-03-07T05:04:52Z</cp:lastPrinted>
  <dcterms:created xsi:type="dcterms:W3CDTF">2006-03-27T02:59:27Z</dcterms:created>
  <dcterms:modified xsi:type="dcterms:W3CDTF">2014-03-25T11:28:54Z</dcterms:modified>
  <cp:category/>
  <cp:version/>
  <cp:contentType/>
  <cp:contentStatus/>
</cp:coreProperties>
</file>